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86" windowWidth="12645" windowHeight="9105" firstSheet="3" activeTab="7"/>
  </bookViews>
  <sheets>
    <sheet name="bachelor's degrees" sheetId="1" r:id="rId1"/>
    <sheet name="bachelor's figure" sheetId="2" r:id="rId2"/>
    <sheet name="master's degrees" sheetId="3" r:id="rId3"/>
    <sheet name="master's collapsed" sheetId="4" r:id="rId4"/>
    <sheet name="master's figure" sheetId="5" r:id="rId5"/>
    <sheet name="doctoral degrees" sheetId="6" r:id="rId6"/>
    <sheet name="doctoral collapsed" sheetId="7" r:id="rId7"/>
    <sheet name="doctoral figure" sheetId="8" r:id="rId8"/>
    <sheet name="Figure 7.2" sheetId="9" r:id="rId9"/>
    <sheet name="Sheet2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<sst xmlns="http://schemas.openxmlformats.org/spreadsheetml/2006/main" count="373" uniqueCount="113">
  <si>
    <t>Year</t>
  </si>
  <si>
    <t>1967...................................................................................…</t>
  </si>
  <si>
    <t>1968...................................................................................…</t>
  </si>
  <si>
    <t>1969...................................................................................…</t>
  </si>
  <si>
    <t>1970...................................................................................…</t>
  </si>
  <si>
    <t>1971...................................................................................…</t>
  </si>
  <si>
    <t>1972...................................................................................…</t>
  </si>
  <si>
    <t>1973...................................................................................…</t>
  </si>
  <si>
    <t>1974...................................................................................…</t>
  </si>
  <si>
    <t>1975...................................................................................…</t>
  </si>
  <si>
    <t>1976...................................................................................…</t>
  </si>
  <si>
    <t>1977...................................................................................…</t>
  </si>
  <si>
    <t>1978...................................................................................…</t>
  </si>
  <si>
    <t>1979...................................................................................…</t>
  </si>
  <si>
    <t>1980...................................................................................…</t>
  </si>
  <si>
    <t>1981...................................................................................…</t>
  </si>
  <si>
    <t>1982...................................................................................…</t>
  </si>
  <si>
    <t>1983...................................................................................…</t>
  </si>
  <si>
    <t>1984...................................................................................…</t>
  </si>
  <si>
    <t>1985...................................................................................…</t>
  </si>
  <si>
    <t>1986...................................................................................…</t>
  </si>
  <si>
    <t>1987...................................................................................…</t>
  </si>
  <si>
    <t>1988...................................................................................…</t>
  </si>
  <si>
    <t>1989...................................................................................…</t>
  </si>
  <si>
    <t>1990...................................................................................…</t>
  </si>
  <si>
    <t>1991...................................................................................…</t>
  </si>
  <si>
    <t>1992...................................................................................…</t>
  </si>
  <si>
    <t>1993...................................................................................…</t>
  </si>
  <si>
    <t>1994...................................................................................…</t>
  </si>
  <si>
    <t>1995...................................................................................…</t>
  </si>
  <si>
    <t>Men</t>
  </si>
  <si>
    <t>Women</t>
  </si>
  <si>
    <t>Biological</t>
  </si>
  <si>
    <t>Engineering</t>
  </si>
  <si>
    <t>Physical</t>
  </si>
  <si>
    <t>Mathematical</t>
  </si>
  <si>
    <t>Social</t>
  </si>
  <si>
    <t>Percent Women</t>
  </si>
  <si>
    <t>Computer</t>
  </si>
  <si>
    <t>Math/Stats</t>
  </si>
  <si>
    <t>1996...................................................................................…</t>
  </si>
  <si>
    <t>1997...................................................................................…</t>
  </si>
  <si>
    <t>1998...................................................................................…</t>
  </si>
  <si>
    <t>2000...................................................................................…</t>
  </si>
  <si>
    <t>2001...................................................................................…</t>
  </si>
  <si>
    <t>All fields</t>
  </si>
  <si>
    <t>Total</t>
  </si>
  <si>
    <t>Engineer-ing</t>
  </si>
  <si>
    <t>Physical sciences</t>
  </si>
  <si>
    <t>Earth,  atmos, and ocean sciences</t>
  </si>
  <si>
    <t>Mathe-matical/ computer sciences</t>
  </si>
  <si>
    <t>Biological/ agricultural sciences</t>
  </si>
  <si>
    <t>Psychol-ogy</t>
  </si>
  <si>
    <t>Social sciences</t>
  </si>
  <si>
    <t>All other fields</t>
  </si>
  <si>
    <t>1985..................................................................................................................</t>
  </si>
  <si>
    <t>1986..................................................................................................................</t>
  </si>
  <si>
    <t>1987..................................................................................................................</t>
  </si>
  <si>
    <t>1988..................................................................................................................</t>
  </si>
  <si>
    <t>1989..................................................................................................................</t>
  </si>
  <si>
    <t>1990..................................................................................................................</t>
  </si>
  <si>
    <t>1991..................................................................................................................</t>
  </si>
  <si>
    <t>1992..................................................................................................................</t>
  </si>
  <si>
    <t>1993..................................................................................................................</t>
  </si>
  <si>
    <t>1994..................................................................................................................</t>
  </si>
  <si>
    <t>1995…………………</t>
  </si>
  <si>
    <t>1995...............................................................................................................…</t>
  </si>
  <si>
    <t>Page 1 of 1</t>
  </si>
  <si>
    <t xml:space="preserve">Total, Science and Engineer-ing                         </t>
  </si>
  <si>
    <t>Sciences</t>
  </si>
  <si>
    <t xml:space="preserve">Engineer-ing                 </t>
  </si>
  <si>
    <t xml:space="preserve">Total sciences                    </t>
  </si>
  <si>
    <t xml:space="preserve">Physical sciences         </t>
  </si>
  <si>
    <t xml:space="preserve">  Earth, atmospheric, and ocean sciences     </t>
  </si>
  <si>
    <t xml:space="preserve">Mathe-matics             </t>
  </si>
  <si>
    <t>Computer science</t>
  </si>
  <si>
    <t xml:space="preserve">Biological/ agricultural sciences </t>
  </si>
  <si>
    <t xml:space="preserve">Psychology                 </t>
  </si>
  <si>
    <t xml:space="preserve">Social sciences            </t>
  </si>
  <si>
    <t xml:space="preserve">NonS&amp;E, total                 </t>
  </si>
  <si>
    <t xml:space="preserve">Grand total, all fields             </t>
  </si>
  <si>
    <t xml:space="preserve"> 1985......................................................................................  </t>
  </si>
  <si>
    <t xml:space="preserve"> 1986......................................................................................  </t>
  </si>
  <si>
    <t xml:space="preserve"> 1987......................................................................................  </t>
  </si>
  <si>
    <t xml:space="preserve"> 1988......................................................................................  </t>
  </si>
  <si>
    <t xml:space="preserve"> 1989......................................................................................  </t>
  </si>
  <si>
    <t xml:space="preserve"> 1990......................................................................................  </t>
  </si>
  <si>
    <t xml:space="preserve"> 1991......................................................................................  </t>
  </si>
  <si>
    <t xml:space="preserve"> 1992......................................................................................  </t>
  </si>
  <si>
    <t xml:space="preserve"> 1993......................................................................................  </t>
  </si>
  <si>
    <t xml:space="preserve"> 1994......................................................................................  </t>
  </si>
  <si>
    <t xml:space="preserve"> 1995......................................................................................  </t>
  </si>
  <si>
    <t>Women, Minorities, and Persons With Disabilities in Science and Engineering:  1998</t>
  </si>
  <si>
    <t>Appendix table 4-29.  Total master's degree recipients, by major field group and sex:  1985-1995</t>
  </si>
  <si>
    <t>Science and engineering fields</t>
  </si>
  <si>
    <t>Sex and year</t>
  </si>
  <si>
    <t>Both sexes:</t>
  </si>
  <si>
    <t>Men:</t>
  </si>
  <si>
    <t>Percent women:</t>
  </si>
  <si>
    <t xml:space="preserve">SOURCES:  Tabulations by National Science Foundation/SRS; data from U.S. Department of Education/NCES Survey of Degrees and </t>
  </si>
  <si>
    <t xml:space="preserve">                     Other Formal Awards Conferred, and Completions Survey.</t>
  </si>
  <si>
    <t>agriculture</t>
  </si>
  <si>
    <t>bio</t>
  </si>
  <si>
    <t>computer</t>
  </si>
  <si>
    <t>math</t>
  </si>
  <si>
    <t xml:space="preserve">Appendix table 4-31.  Total doctorate recipients, by major field and sex:  1985-1995 </t>
  </si>
  <si>
    <t>Women as a percent of total</t>
  </si>
  <si>
    <r>
      <t xml:space="preserve">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NonS&amp;E doctorates include those whose field of specialization is unknown.</t>
    </r>
  </si>
  <si>
    <t xml:space="preserve">NOTES:       Categories differ from those published by other Federal sponsors and the National Research Council because linguistics, history of </t>
  </si>
  <si>
    <t xml:space="preserve">                    science, American studies, and archaeology are included in social sciences rather than in humanities.</t>
  </si>
  <si>
    <t>SOURCE:   National Science Foundation/SRS, Survey of  Earned Doctorates 1995.</t>
  </si>
  <si>
    <t xml:space="preserve">   </t>
  </si>
  <si>
    <t>ag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</si>
</sst>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#0,000"/>
    <numFmt numFmtId="166" formatCode="0.0"/>
    <numFmt numFmtId="167" formatCode="0.0_)"/>
    <numFmt numFmtId="168" formatCode="#,##0.0_);\(#,##0.0\)"/>
    <numFmt numFmtId="169" formatCode="#"/>
    <numFmt numFmtId="170" formatCode="#\,###"/>
    <numFmt numFmtId="171" formatCode="#,##0.0000"/>
    <numFmt numFmtId="172" formatCode="_(* #,##0_);_(* \(#,##0\);_(* &quot;-&quot;??_);_(@_)"/>
    <numFmt numFmtId="173" formatCode="_#_##,##0"/>
    <numFmt numFmtId="174" formatCode="_###,##0"/>
    <numFmt numFmtId="175" formatCode="_#_#_#_,##0"/>
    <numFmt numFmtId="176" formatCode="_##,##0"/>
    <numFmt numFmtId="177" formatCode="_#_#_,0"/>
    <numFmt numFmtId="178" formatCode="_#_,0"/>
  </numFmts>
  <fonts count="21">
    <font>
      <sz val="10"/>
      <name val="Arial"/>
      <family val="0"/>
    </font>
    <font>
      <sz val="8"/>
      <name val="Arial"/>
      <family val="2"/>
    </font>
    <font>
      <sz val="15"/>
      <name val="Arial"/>
      <family val="0"/>
    </font>
    <font>
      <sz val="11"/>
      <color indexed="8"/>
      <name val="Times New Roman"/>
      <family val="1"/>
    </font>
    <font>
      <b/>
      <sz val="9"/>
      <name val="Arial"/>
      <family val="0"/>
    </font>
    <font>
      <sz val="15.5"/>
      <name val="Arial"/>
      <family val="0"/>
    </font>
    <font>
      <sz val="11"/>
      <name val="Arial"/>
      <family val="2"/>
    </font>
    <font>
      <sz val="11.25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63"/>
      <name val="Arial Narrow"/>
      <family val="0"/>
    </font>
    <font>
      <b/>
      <sz val="12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i/>
      <sz val="8"/>
      <name val="Arial"/>
      <family val="2"/>
    </font>
    <font>
      <sz val="8"/>
      <name val="Arial Narrow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2" xfId="0" applyNumberFormat="1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164" fontId="4" fillId="0" borderId="3" xfId="0" applyNumberFormat="1" applyFont="1" applyBorder="1" applyAlignment="1">
      <alignment/>
    </xf>
    <xf numFmtId="3" fontId="13" fillId="0" borderId="0" xfId="0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Continuous" vertical="center" wrapText="1"/>
    </xf>
    <xf numFmtId="170" fontId="1" fillId="0" borderId="3" xfId="0" applyNumberFormat="1" applyFont="1" applyBorder="1" applyAlignment="1">
      <alignment horizontal="centerContinuous" vertical="center" wrapText="1"/>
    </xf>
    <xf numFmtId="170" fontId="1" fillId="0" borderId="1" xfId="0" applyNumberFormat="1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Continuous" vertical="center" wrapText="1"/>
    </xf>
    <xf numFmtId="3" fontId="1" fillId="0" borderId="0" xfId="0" applyNumberFormat="1" applyFont="1" applyAlignment="1">
      <alignment horizontal="right" vertical="center"/>
    </xf>
    <xf numFmtId="170" fontId="1" fillId="0" borderId="2" xfId="0" applyNumberFormat="1" applyFont="1" applyBorder="1" applyAlignment="1" applyProtection="1">
      <alignment vertical="center"/>
      <protection/>
    </xf>
    <xf numFmtId="170" fontId="1" fillId="0" borderId="2" xfId="0" applyNumberFormat="1" applyFont="1" applyBorder="1" applyAlignment="1" applyProtection="1">
      <alignment horizontal="centerContinuous" vertical="center" wrapText="1"/>
      <protection/>
    </xf>
    <xf numFmtId="170" fontId="1" fillId="0" borderId="0" xfId="0" applyNumberFormat="1" applyFont="1" applyBorder="1" applyAlignment="1" applyProtection="1">
      <alignment vertical="center"/>
      <protection/>
    </xf>
    <xf numFmtId="0" fontId="1" fillId="0" borderId="2" xfId="0" applyNumberFormat="1" applyFont="1" applyBorder="1" applyAlignment="1">
      <alignment horizontal="left" vertical="center"/>
    </xf>
    <xf numFmtId="170" fontId="1" fillId="0" borderId="2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6" fontId="1" fillId="0" borderId="0" xfId="15" applyNumberFormat="1" applyFont="1" applyAlignment="1">
      <alignment vertical="center"/>
    </xf>
    <xf numFmtId="166" fontId="1" fillId="0" borderId="2" xfId="15" applyNumberFormat="1" applyFont="1" applyBorder="1" applyAlignment="1" applyProtection="1">
      <alignment vertical="center"/>
      <protection/>
    </xf>
    <xf numFmtId="166" fontId="1" fillId="0" borderId="2" xfId="15" applyNumberFormat="1" applyFont="1" applyBorder="1" applyAlignment="1" applyProtection="1">
      <alignment horizontal="centerContinuous" vertical="center" wrapText="1"/>
      <protection/>
    </xf>
    <xf numFmtId="166" fontId="1" fillId="0" borderId="0" xfId="15" applyNumberFormat="1" applyFont="1" applyBorder="1" applyAlignment="1" applyProtection="1">
      <alignment vertical="center"/>
      <protection/>
    </xf>
    <xf numFmtId="166" fontId="1" fillId="0" borderId="2" xfId="15" applyNumberFormat="1" applyFont="1" applyBorder="1" applyAlignment="1">
      <alignment vertical="center"/>
    </xf>
    <xf numFmtId="166" fontId="1" fillId="0" borderId="2" xfId="15" applyNumberFormat="1" applyFont="1" applyBorder="1" applyAlignment="1">
      <alignment horizontal="centerContinuous" vertical="center" wrapText="1"/>
    </xf>
    <xf numFmtId="166" fontId="1" fillId="0" borderId="0" xfId="15" applyNumberFormat="1" applyFont="1" applyBorder="1" applyAlignment="1">
      <alignment vertical="center"/>
    </xf>
    <xf numFmtId="0" fontId="16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5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1" fillId="0" borderId="11" xfId="0" applyFont="1" applyBorder="1" applyAlignment="1" applyProtection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Border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172" fontId="1" fillId="0" borderId="7" xfId="15" applyNumberFormat="1" applyFont="1" applyBorder="1" applyAlignment="1">
      <alignment horizontal="right" vertical="center"/>
    </xf>
    <xf numFmtId="172" fontId="1" fillId="0" borderId="2" xfId="15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 applyProtection="1">
      <alignment horizontal="right" vertical="center"/>
      <protection/>
    </xf>
    <xf numFmtId="37" fontId="1" fillId="0" borderId="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 applyProtection="1" quotePrefix="1">
      <alignment horizontal="right" vertical="center"/>
      <protection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 applyProtection="1">
      <alignment horizontal="centerContinuous" vertical="center" wrapText="1"/>
      <protection/>
    </xf>
    <xf numFmtId="168" fontId="1" fillId="0" borderId="7" xfId="0" applyNumberFormat="1" applyFont="1" applyBorder="1" applyAlignment="1" applyProtection="1">
      <alignment horizontal="right" vertical="center"/>
      <protection/>
    </xf>
    <xf numFmtId="168" fontId="1" fillId="0" borderId="2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 quotePrefix="1">
      <alignment horizontal="left" vertical="center"/>
      <protection/>
    </xf>
    <xf numFmtId="168" fontId="1" fillId="0" borderId="12" xfId="0" applyNumberFormat="1" applyFont="1" applyBorder="1" applyAlignment="1" applyProtection="1">
      <alignment horizontal="right" vertical="center"/>
      <protection/>
    </xf>
    <xf numFmtId="168" fontId="1" fillId="0" borderId="1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centerContinuous" vertical="center" wrapText="1"/>
      <protection/>
    </xf>
    <xf numFmtId="0" fontId="16" fillId="0" borderId="0" xfId="0" applyFont="1" applyBorder="1" applyAlignment="1" applyProtection="1">
      <alignment horizontal="centerContinuous" vertical="center" wrapText="1"/>
      <protection/>
    </xf>
    <xf numFmtId="170" fontId="16" fillId="0" borderId="0" xfId="0" applyNumberFormat="1" applyFont="1" applyBorder="1" applyAlignment="1" applyProtection="1">
      <alignment horizontal="centerContinuous" vertical="center" wrapText="1"/>
      <protection/>
    </xf>
    <xf numFmtId="170" fontId="16" fillId="0" borderId="0" xfId="0" applyNumberFormat="1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70" fontId="1" fillId="0" borderId="4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170" fontId="1" fillId="0" borderId="9" xfId="0" applyNumberFormat="1" applyFont="1" applyBorder="1" applyAlignment="1">
      <alignment horizontal="centerContinuous" vertical="center"/>
    </xf>
    <xf numFmtId="170" fontId="1" fillId="0" borderId="10" xfId="0" applyNumberFormat="1" applyFont="1" applyBorder="1" applyAlignment="1">
      <alignment horizontal="centerContinuous" vertical="center"/>
    </xf>
    <xf numFmtId="170" fontId="1" fillId="0" borderId="9" xfId="0" applyNumberFormat="1" applyFont="1" applyBorder="1" applyAlignment="1">
      <alignment horizontal="centerContinuous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6" fontId="1" fillId="0" borderId="3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centerContinuous" vertical="center" wrapText="1"/>
    </xf>
    <xf numFmtId="170" fontId="1" fillId="0" borderId="0" xfId="0" applyNumberFormat="1" applyFont="1" applyBorder="1" applyAlignment="1">
      <alignment horizontal="centerContinuous" vertical="center" wrapText="1"/>
    </xf>
    <xf numFmtId="0" fontId="13" fillId="0" borderId="9" xfId="0" applyNumberFormat="1" applyFont="1" applyFill="1" applyBorder="1" applyAlignment="1" applyProtection="1">
      <alignment horizontal="center"/>
      <protection/>
    </xf>
    <xf numFmtId="0" fontId="19" fillId="0" borderId="9" xfId="0" applyNumberFormat="1" applyFont="1" applyFill="1" applyBorder="1" applyAlignment="1" applyProtection="1">
      <alignment horizontal="center"/>
      <protection/>
    </xf>
    <xf numFmtId="173" fontId="19" fillId="0" borderId="0" xfId="0" applyNumberFormat="1" applyFont="1" applyFill="1" applyBorder="1" applyAlignment="1" applyProtection="1">
      <alignment horizontal="center"/>
      <protection locked="0"/>
    </xf>
    <xf numFmtId="173" fontId="13" fillId="0" borderId="0" xfId="0" applyNumberFormat="1" applyFont="1" applyFill="1" applyBorder="1" applyAlignment="1" applyProtection="1">
      <alignment horizontal="center"/>
      <protection/>
    </xf>
    <xf numFmtId="174" fontId="19" fillId="0" borderId="0" xfId="0" applyNumberFormat="1" applyFont="1" applyFill="1" applyBorder="1" applyAlignment="1" applyProtection="1">
      <alignment horizontal="center"/>
      <protection locked="0"/>
    </xf>
    <xf numFmtId="174" fontId="13" fillId="0" borderId="0" xfId="0" applyNumberFormat="1" applyFont="1" applyFill="1" applyBorder="1" applyAlignment="1" applyProtection="1">
      <alignment horizontal="center"/>
      <protection/>
    </xf>
    <xf numFmtId="175" fontId="1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>
      <alignment vertical="center"/>
    </xf>
    <xf numFmtId="37" fontId="1" fillId="0" borderId="0" xfId="0" applyNumberFormat="1" applyFont="1" applyBorder="1" applyAlignment="1" applyProtection="1">
      <alignment horizontal="right" vertical="center"/>
      <protection/>
    </xf>
    <xf numFmtId="168" fontId="1" fillId="0" borderId="0" xfId="0" applyNumberFormat="1" applyFont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177" fontId="19" fillId="0" borderId="0" xfId="0" applyNumberFormat="1" applyFont="1" applyFill="1" applyBorder="1" applyAlignment="1" applyProtection="1">
      <alignment horizontal="center"/>
      <protection locked="0"/>
    </xf>
    <xf numFmtId="178" fontId="19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 quotePrefix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>
                <a:latin typeface="Arial"/>
                <a:ea typeface="Arial"/>
                <a:cs typeface="Arial"/>
              </a:rPr>
              <a:t>Percent women among recipients of S/E bachelor's degrees, 1967-2001</a:t>
            </a:r>
          </a:p>
        </c:rich>
      </c:tx>
      <c:layout>
        <c:manualLayout>
          <c:xMode val="factor"/>
          <c:yMode val="factor"/>
          <c:x val="-0.015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4775"/>
          <c:w val="0.742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'bachelor''s figure'!$I$2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figure'!$I$3:$I$36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'bachelor''s figure'!$J$2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figure'!$J$3:$J$36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'bachelor''s figure'!$K$2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figure'!$K$3:$K$36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'bachelor''s figure'!$L$2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figure'!$L$3:$L$36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34350400"/>
        <c:axId val="40718145"/>
      </c:scatterChart>
      <c:val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crossBetween val="midCat"/>
        <c:dispUnits/>
      </c:val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324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>
                <a:latin typeface="Arial"/>
                <a:ea typeface="Arial"/>
                <a:cs typeface="Arial"/>
              </a:rPr>
              <a:t>Percent women among recipients of S/E master's degrees, 1985-2001</a:t>
            </a:r>
          </a:p>
        </c:rich>
      </c:tx>
      <c:layout>
        <c:manualLayout>
          <c:xMode val="factor"/>
          <c:yMode val="factor"/>
          <c:x val="-0.015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75"/>
          <c:w val="0.742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'master''s figure'!$B$1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'master''s figure'!$C$1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'master''s figure'!$D$1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'master''s figure'!$E$1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0918986"/>
        <c:axId val="9835419"/>
      </c:scatterChart>
      <c:val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crossBetween val="midCat"/>
        <c:dispUnits/>
      </c:val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32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>
                <a:latin typeface="Arial"/>
                <a:ea typeface="Arial"/>
                <a:cs typeface="Arial"/>
              </a:rPr>
              <a:t>Percent women among recipients of S/E doctoral degrees, 1967-2001</a:t>
            </a:r>
          </a:p>
        </c:rich>
      </c:tx>
      <c:layout>
        <c:manualLayout>
          <c:xMode val="factor"/>
          <c:yMode val="factor"/>
          <c:x val="-0.015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75"/>
          <c:w val="0.742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'doctoral figure'!$B$1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figure'!$B$2:$B$18</c:f>
              <c:numCache>
                <c:ptCount val="17"/>
                <c:pt idx="0">
                  <c:v>28.737507648378546</c:v>
                </c:pt>
                <c:pt idx="1">
                  <c:v>30.224812656119898</c:v>
                </c:pt>
                <c:pt idx="2">
                  <c:v>31.796469366562825</c:v>
                </c:pt>
                <c:pt idx="3">
                  <c:v>32.98225082894481</c:v>
                </c:pt>
                <c:pt idx="4">
                  <c:v>34.01268986733321</c:v>
                </c:pt>
                <c:pt idx="5">
                  <c:v>33.81203417560443</c:v>
                </c:pt>
                <c:pt idx="6">
                  <c:v>34.63892288861689</c:v>
                </c:pt>
                <c:pt idx="7">
                  <c:v>35.21583347551612</c:v>
                </c:pt>
                <c:pt idx="8">
                  <c:v>37.596963195246744</c:v>
                </c:pt>
                <c:pt idx="9">
                  <c:v>37.51194647977063</c:v>
                </c:pt>
                <c:pt idx="10">
                  <c:v>38.12051201998127</c:v>
                </c:pt>
                <c:pt idx="11">
                  <c:v>39.896449704142015</c:v>
                </c:pt>
                <c:pt idx="12">
                  <c:v>40.68822921281938</c:v>
                </c:pt>
                <c:pt idx="13">
                  <c:v>41.173906726718</c:v>
                </c:pt>
                <c:pt idx="14">
                  <c:v>40.83066116964422</c:v>
                </c:pt>
                <c:pt idx="15">
                  <c:v>42.58577529082609</c:v>
                </c:pt>
                <c:pt idx="16">
                  <c:v>43.410971498620896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'doctoral figure'!$C$1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figure'!$C$2:$C$18</c:f>
              <c:numCache>
                <c:ptCount val="17"/>
                <c:pt idx="0">
                  <c:v>6.253948199620973</c:v>
                </c:pt>
                <c:pt idx="1">
                  <c:v>6.664691943127962</c:v>
                </c:pt>
                <c:pt idx="2">
                  <c:v>6.519396551724138</c:v>
                </c:pt>
                <c:pt idx="3">
                  <c:v>6.830666348220683</c:v>
                </c:pt>
                <c:pt idx="4">
                  <c:v>8.25445740699978</c:v>
                </c:pt>
                <c:pt idx="5">
                  <c:v>8.479771148344913</c:v>
                </c:pt>
                <c:pt idx="6">
                  <c:v>8.954937679769895</c:v>
                </c:pt>
                <c:pt idx="7">
                  <c:v>9.304891504229495</c:v>
                </c:pt>
                <c:pt idx="8">
                  <c:v>9.161109161109161</c:v>
                </c:pt>
                <c:pt idx="9">
                  <c:v>10.906904843696324</c:v>
                </c:pt>
                <c:pt idx="10">
                  <c:v>11.553187947394706</c:v>
                </c:pt>
                <c:pt idx="11">
                  <c:v>12.315739419876367</c:v>
                </c:pt>
                <c:pt idx="12">
                  <c:v>12.258908139915006</c:v>
                </c:pt>
                <c:pt idx="13">
                  <c:v>13.058883077442212</c:v>
                </c:pt>
                <c:pt idx="14">
                  <c:v>14.797449362340584</c:v>
                </c:pt>
                <c:pt idx="15">
                  <c:v>15.733082706766918</c:v>
                </c:pt>
                <c:pt idx="16">
                  <c:v>16.812068338785895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'doctoral figure'!$D$1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figure'!$D$2:$D$18</c:f>
              <c:numCache>
                <c:ptCount val="17"/>
                <c:pt idx="0">
                  <c:v>13.927855711422845</c:v>
                </c:pt>
                <c:pt idx="1">
                  <c:v>14.9822695035461</c:v>
                </c:pt>
                <c:pt idx="2">
                  <c:v>15.966386554621847</c:v>
                </c:pt>
                <c:pt idx="3">
                  <c:v>14.003164556962025</c:v>
                </c:pt>
                <c:pt idx="4">
                  <c:v>17.87899388171312</c:v>
                </c:pt>
                <c:pt idx="5">
                  <c:v>16.78146524733876</c:v>
                </c:pt>
                <c:pt idx="6">
                  <c:v>17.183251767264817</c:v>
                </c:pt>
                <c:pt idx="7">
                  <c:v>16.86559418785677</c:v>
                </c:pt>
                <c:pt idx="8">
                  <c:v>19.842053307008882</c:v>
                </c:pt>
                <c:pt idx="9">
                  <c:v>18.456209797130132</c:v>
                </c:pt>
                <c:pt idx="10">
                  <c:v>20.612431444241317</c:v>
                </c:pt>
                <c:pt idx="11">
                  <c:v>18.11949069539667</c:v>
                </c:pt>
                <c:pt idx="12">
                  <c:v>20.3248031496063</c:v>
                </c:pt>
                <c:pt idx="13">
                  <c:v>21.673003802281368</c:v>
                </c:pt>
                <c:pt idx="14">
                  <c:v>22.342621259029926</c:v>
                </c:pt>
                <c:pt idx="15">
                  <c:v>20.91194968553459</c:v>
                </c:pt>
                <c:pt idx="16">
                  <c:v>23.526200873362445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'doctoral figure'!$E$1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figure'!$E$2:$E$18</c:f>
              <c:numCache>
                <c:ptCount val="17"/>
                <c:pt idx="0">
                  <c:v>16.275120294367394</c:v>
                </c:pt>
                <c:pt idx="1">
                  <c:v>16.444686055993476</c:v>
                </c:pt>
                <c:pt idx="2">
                  <c:v>16.666666666666664</c:v>
                </c:pt>
                <c:pt idx="3">
                  <c:v>17.35475896168109</c:v>
                </c:pt>
                <c:pt idx="4">
                  <c:v>19.252008032128515</c:v>
                </c:pt>
                <c:pt idx="5">
                  <c:v>18.81745659314876</c:v>
                </c:pt>
                <c:pt idx="6">
                  <c:v>19.324324324324323</c:v>
                </c:pt>
                <c:pt idx="7">
                  <c:v>20.94446873633581</c:v>
                </c:pt>
                <c:pt idx="8">
                  <c:v>21.02908277404922</c:v>
                </c:pt>
                <c:pt idx="9">
                  <c:v>21.05811289314726</c:v>
                </c:pt>
                <c:pt idx="10">
                  <c:v>22.693806842789087</c:v>
                </c:pt>
                <c:pt idx="11">
                  <c:v>21.89119170984456</c:v>
                </c:pt>
                <c:pt idx="12">
                  <c:v>22.831934581450398</c:v>
                </c:pt>
                <c:pt idx="13">
                  <c:v>24.682043543867213</c:v>
                </c:pt>
                <c:pt idx="14">
                  <c:v>23.74543795620438</c:v>
                </c:pt>
                <c:pt idx="15">
                  <c:v>25.570228091236498</c:v>
                </c:pt>
                <c:pt idx="16">
                  <c:v>25.85790236829386</c:v>
                </c:pt>
              </c:numCache>
            </c:numRef>
          </c:yVal>
          <c:smooth val="0"/>
        </c:ser>
        <c:axId val="21409908"/>
        <c:axId val="58471445"/>
      </c:scatterChart>
      <c:val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crossBetween val="midCat"/>
        <c:dispUnits/>
      </c:valAx>
      <c:valAx>
        <c:axId val="584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32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Arial"/>
                <a:ea typeface="Arial"/>
                <a:cs typeface="Arial"/>
              </a:rPr>
              <a:t>Figure 7.2: Percent women in S/E occupations by field, 1960-1990</a:t>
            </a:r>
          </a:p>
        </c:rich>
      </c:tx>
      <c:layout>
        <c:manualLayout>
          <c:xMode val="factor"/>
          <c:yMode val="factor"/>
          <c:x val="-0.031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6"/>
          <c:w val="0.766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7.2'!$G$2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7.2'!$H$2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'Figure 7.2'!$I$2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7.2'!$I$3:$I$6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'Figure 7.2'!$J$2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7.2'!$J$3:$J$6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480958"/>
        <c:axId val="38566575"/>
      </c:scatterChart>
      <c:valAx>
        <c:axId val="56480958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crossBetween val="midCat"/>
        <c:dispUnits/>
        <c:majorUnit val="10"/>
      </c:valAx>
      <c:valAx>
        <c:axId val="3856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36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825"/>
          <c:w val="0.743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'bachelor''s figure'!$I$2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figure'!$I$3:$I$36</c:f>
              <c:numCache>
                <c:ptCount val="34"/>
                <c:pt idx="0">
                  <c:v>24.46366462494998</c:v>
                </c:pt>
                <c:pt idx="1">
                  <c:v>24.808389363880355</c:v>
                </c:pt>
                <c:pt idx="2">
                  <c:v>24.44282945736434</c:v>
                </c:pt>
                <c:pt idx="3">
                  <c:v>24.073615767093393</c:v>
                </c:pt>
                <c:pt idx="4">
                  <c:v>24.090272918124565</c:v>
                </c:pt>
                <c:pt idx="5">
                  <c:v>24.38756704147771</c:v>
                </c:pt>
                <c:pt idx="6">
                  <c:v>25.196116078775578</c:v>
                </c:pt>
                <c:pt idx="7">
                  <c:v>27.028074823118924</c:v>
                </c:pt>
                <c:pt idx="8">
                  <c:v>29.227544819891136</c:v>
                </c:pt>
                <c:pt idx="9">
                  <c:v>31.19250328552654</c:v>
                </c:pt>
                <c:pt idx="10">
                  <c:v>32.93714318094887</c:v>
                </c:pt>
                <c:pt idx="11">
                  <c:v>35.19901755399842</c:v>
                </c:pt>
                <c:pt idx="12">
                  <c:v>37.11684461149129</c:v>
                </c:pt>
                <c:pt idx="13">
                  <c:v>39.115135591629915</c:v>
                </c:pt>
                <c:pt idx="14">
                  <c:v>41.14849304095324</c:v>
                </c:pt>
                <c:pt idx="15">
                  <c:v>42.25775614843139</c:v>
                </c:pt>
                <c:pt idx="16">
                  <c:v>43.81620977784195</c:v>
                </c:pt>
                <c:pt idx="17">
                  <c:v>44.39838780539054</c:v>
                </c:pt>
                <c:pt idx="18">
                  <c:v>45.09666354848768</c:v>
                </c:pt>
                <c:pt idx="19">
                  <c:v>45.50464899585654</c:v>
                </c:pt>
                <c:pt idx="20">
                  <c:v>46.124230507916245</c:v>
                </c:pt>
                <c:pt idx="21">
                  <c:v>47.68247202983484</c:v>
                </c:pt>
                <c:pt idx="22">
                  <c:v>47.61371373350025</c:v>
                </c:pt>
                <c:pt idx="23">
                  <c:v>48.22501130223246</c:v>
                </c:pt>
                <c:pt idx="24">
                  <c:v>48.73828997806613</c:v>
                </c:pt>
                <c:pt idx="25">
                  <c:v>49.30526082704409</c:v>
                </c:pt>
                <c:pt idx="26">
                  <c:v>48.945841230438944</c:v>
                </c:pt>
                <c:pt idx="27">
                  <c:v>48.90758105043819</c:v>
                </c:pt>
                <c:pt idx="28">
                  <c:v>49.74814607527634</c:v>
                </c:pt>
                <c:pt idx="29">
                  <c:v>50.17140526832252</c:v>
                </c:pt>
                <c:pt idx="30">
                  <c:v>51.55515151515152</c:v>
                </c:pt>
                <c:pt idx="31">
                  <c:v>52.708659011036794</c:v>
                </c:pt>
                <c:pt idx="32">
                  <c:v>55.83056718141146</c:v>
                </c:pt>
                <c:pt idx="33">
                  <c:v>57.286691135803714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'bachelor''s figure'!$J$2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figure'!$J$3:$J$36</c:f>
              <c:numCache>
                <c:ptCount val="34"/>
                <c:pt idx="0">
                  <c:v>0.5083294195651573</c:v>
                </c:pt>
                <c:pt idx="1">
                  <c:v>0.5732484076433121</c:v>
                </c:pt>
                <c:pt idx="2">
                  <c:v>0.7503246597085277</c:v>
                </c:pt>
                <c:pt idx="3">
                  <c:v>0.7527362072816618</c:v>
                </c:pt>
                <c:pt idx="4">
                  <c:v>0.7978253182461102</c:v>
                </c:pt>
                <c:pt idx="5">
                  <c:v>1.076327361029074</c:v>
                </c:pt>
                <c:pt idx="6">
                  <c:v>1.2313217469377284</c:v>
                </c:pt>
                <c:pt idx="7">
                  <c:v>1.6139474657787645</c:v>
                </c:pt>
                <c:pt idx="8">
                  <c:v>2.1218360787464845</c:v>
                </c:pt>
                <c:pt idx="9">
                  <c:v>3.3952049497293113</c:v>
                </c:pt>
                <c:pt idx="10">
                  <c:v>4.94233140701695</c:v>
                </c:pt>
                <c:pt idx="11">
                  <c:v>7.369156208334216</c:v>
                </c:pt>
                <c:pt idx="12">
                  <c:v>9.128653986422039</c:v>
                </c:pt>
                <c:pt idx="13">
                  <c:v>10.1207277673865</c:v>
                </c:pt>
                <c:pt idx="14">
                  <c:v>11.084953779995919</c:v>
                </c:pt>
                <c:pt idx="15">
                  <c:v>12.266528313074415</c:v>
                </c:pt>
                <c:pt idx="16">
                  <c:v>13.281959543140223</c:v>
                </c:pt>
                <c:pt idx="17">
                  <c:v>14.088742400168083</c:v>
                </c:pt>
                <c:pt idx="18">
                  <c:v>14.49749909761254</c:v>
                </c:pt>
                <c:pt idx="19">
                  <c:v>14.498828430096328</c:v>
                </c:pt>
                <c:pt idx="20">
                  <c:v>15.322808196170643</c:v>
                </c:pt>
                <c:pt idx="21">
                  <c:v>15.364768936910226</c:v>
                </c:pt>
                <c:pt idx="22">
                  <c:v>15.218008275202772</c:v>
                </c:pt>
                <c:pt idx="23">
                  <c:v>15.413028359477629</c:v>
                </c:pt>
                <c:pt idx="24">
                  <c:v>15.541833502178912</c:v>
                </c:pt>
                <c:pt idx="25">
                  <c:v>15.55673947789025</c:v>
                </c:pt>
                <c:pt idx="26">
                  <c:v>15.917390957658878</c:v>
                </c:pt>
                <c:pt idx="27">
                  <c:v>16.509553735796356</c:v>
                </c:pt>
                <c:pt idx="28">
                  <c:v>17.279197109087754</c:v>
                </c:pt>
                <c:pt idx="29">
                  <c:v>17.929460975377886</c:v>
                </c:pt>
                <c:pt idx="30">
                  <c:v>18.395560687708493</c:v>
                </c:pt>
                <c:pt idx="31">
                  <c:v>18.614768361952915</c:v>
                </c:pt>
                <c:pt idx="32">
                  <c:v>20.518677774791723</c:v>
                </c:pt>
                <c:pt idx="33">
                  <c:v>20.10530223767255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'bachelor''s figure'!$K$2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figure'!$K$3:$K$36</c:f>
              <c:numCache>
                <c:ptCount val="34"/>
                <c:pt idx="0">
                  <c:v>34.064096609382254</c:v>
                </c:pt>
                <c:pt idx="1">
                  <c:v>36.70901843547583</c:v>
                </c:pt>
                <c:pt idx="2">
                  <c:v>36.61323992499027</c:v>
                </c:pt>
                <c:pt idx="3">
                  <c:v>36.126283967157924</c:v>
                </c:pt>
                <c:pt idx="4">
                  <c:v>35.955467662784734</c:v>
                </c:pt>
                <c:pt idx="5">
                  <c:v>35.904587155963306</c:v>
                </c:pt>
                <c:pt idx="6">
                  <c:v>36.27215925603022</c:v>
                </c:pt>
                <c:pt idx="7">
                  <c:v>36.578848325178775</c:v>
                </c:pt>
                <c:pt idx="8">
                  <c:v>37.01518067137054</c:v>
                </c:pt>
                <c:pt idx="9">
                  <c:v>35.302772541266265</c:v>
                </c:pt>
                <c:pt idx="10">
                  <c:v>36.123305514014184</c:v>
                </c:pt>
                <c:pt idx="11">
                  <c:v>35.68381430363864</c:v>
                </c:pt>
                <c:pt idx="12">
                  <c:v>35.90227382680213</c:v>
                </c:pt>
                <c:pt idx="13">
                  <c:v>36.352816715154724</c:v>
                </c:pt>
                <c:pt idx="14">
                  <c:v>36.86283420434749</c:v>
                </c:pt>
                <c:pt idx="15">
                  <c:v>37.87610068763807</c:v>
                </c:pt>
                <c:pt idx="16">
                  <c:v>38.94065981148243</c:v>
                </c:pt>
                <c:pt idx="17">
                  <c:v>39.291777303791406</c:v>
                </c:pt>
                <c:pt idx="18">
                  <c:v>39.48816730875069</c:v>
                </c:pt>
                <c:pt idx="19">
                  <c:v>38.83458774648367</c:v>
                </c:pt>
                <c:pt idx="20">
                  <c:v>38.217993692640235</c:v>
                </c:pt>
                <c:pt idx="21">
                  <c:v>36.88307093578631</c:v>
                </c:pt>
                <c:pt idx="22">
                  <c:v>35.860146509064975</c:v>
                </c:pt>
                <c:pt idx="23">
                  <c:v>35.83988293327669</c:v>
                </c:pt>
                <c:pt idx="24">
                  <c:v>36.06010847390158</c:v>
                </c:pt>
                <c:pt idx="25">
                  <c:v>35.58875880568578</c:v>
                </c:pt>
                <c:pt idx="26">
                  <c:v>35.37646133948723</c:v>
                </c:pt>
                <c:pt idx="27">
                  <c:v>35.18693377567947</c:v>
                </c:pt>
                <c:pt idx="28">
                  <c:v>35.09580528223718</c:v>
                </c:pt>
                <c:pt idx="29">
                  <c:v>33.92785944020627</c:v>
                </c:pt>
                <c:pt idx="30">
                  <c:v>33.560709413369715</c:v>
                </c:pt>
                <c:pt idx="31">
                  <c:v>32.93602896801448</c:v>
                </c:pt>
                <c:pt idx="32">
                  <c:v>32.730085703234735</c:v>
                </c:pt>
                <c:pt idx="33">
                  <c:v>31.83989458079394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'bachelor''s figure'!$L$2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figure'!$L$3:$L$36</c:f>
              <c:numCache>
                <c:ptCount val="34"/>
                <c:pt idx="0">
                  <c:v>13.50728223584322</c:v>
                </c:pt>
                <c:pt idx="1">
                  <c:v>13.774772914946325</c:v>
                </c:pt>
                <c:pt idx="2">
                  <c:v>13.700283102055971</c:v>
                </c:pt>
                <c:pt idx="3">
                  <c:v>13.793904478721428</c:v>
                </c:pt>
                <c:pt idx="4">
                  <c:v>14.012087401208738</c:v>
                </c:pt>
                <c:pt idx="5">
                  <c:v>15.084575207245196</c:v>
                </c:pt>
                <c:pt idx="6">
                  <c:v>15.01274712588388</c:v>
                </c:pt>
                <c:pt idx="7">
                  <c:v>16.614965219026132</c:v>
                </c:pt>
                <c:pt idx="8">
                  <c:v>18.38298687613756</c:v>
                </c:pt>
                <c:pt idx="9">
                  <c:v>19.212737316065542</c:v>
                </c:pt>
                <c:pt idx="10">
                  <c:v>20.1460823373174</c:v>
                </c:pt>
                <c:pt idx="11">
                  <c:v>21.532878251101703</c:v>
                </c:pt>
                <c:pt idx="12">
                  <c:v>22.648785294999783</c:v>
                </c:pt>
                <c:pt idx="13">
                  <c:v>23.902645502645502</c:v>
                </c:pt>
                <c:pt idx="14">
                  <c:v>24.751449875724937</c:v>
                </c:pt>
                <c:pt idx="15">
                  <c:v>26.03601381351751</c:v>
                </c:pt>
                <c:pt idx="16">
                  <c:v>27.49095552245159</c:v>
                </c:pt>
                <c:pt idx="17">
                  <c:v>27.74036033002189</c:v>
                </c:pt>
                <c:pt idx="18">
                  <c:v>28.084374737901534</c:v>
                </c:pt>
                <c:pt idx="19">
                  <c:v>27.676120768526992</c:v>
                </c:pt>
                <c:pt idx="20">
                  <c:v>28.442415521262344</c:v>
                </c:pt>
                <c:pt idx="21">
                  <c:v>30.48458644505587</c:v>
                </c:pt>
                <c:pt idx="22">
                  <c:v>29.845923019216343</c:v>
                </c:pt>
                <c:pt idx="23">
                  <c:v>31.442503549163632</c:v>
                </c:pt>
                <c:pt idx="24">
                  <c:v>31.73838839448982</c:v>
                </c:pt>
                <c:pt idx="25">
                  <c:v>32.853127196064655</c:v>
                </c:pt>
                <c:pt idx="26">
                  <c:v>32.86416822112939</c:v>
                </c:pt>
                <c:pt idx="27">
                  <c:v>33.84980834638018</c:v>
                </c:pt>
                <c:pt idx="28">
                  <c:v>35.17935483870968</c:v>
                </c:pt>
                <c:pt idx="29">
                  <c:v>37.03559366069109</c:v>
                </c:pt>
                <c:pt idx="30">
                  <c:v>38.53511530398323</c:v>
                </c:pt>
                <c:pt idx="31">
                  <c:v>39.24572775486152</c:v>
                </c:pt>
                <c:pt idx="32">
                  <c:v>41.08367626886145</c:v>
                </c:pt>
                <c:pt idx="33">
                  <c:v>41.735508013838874</c:v>
                </c:pt>
              </c:numCache>
            </c:numRef>
          </c:yVal>
          <c:smooth val="0"/>
        </c:ser>
        <c:axId val="11554856"/>
        <c:axId val="36884841"/>
      </c:scatterChart>
      <c:val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884841"/>
        <c:crosses val="autoZero"/>
        <c:crossBetween val="midCat"/>
        <c:dispUnits/>
      </c:valAx>
      <c:valAx>
        <c:axId val="36884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 Women</a:t>
                </a:r>
              </a:p>
            </c:rich>
          </c:tx>
          <c:layout>
            <c:manualLayout>
              <c:xMode val="factor"/>
              <c:yMode val="factor"/>
              <c:x val="0.049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5548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3205"/>
          <c:w val="0.1615"/>
          <c:h val="0.169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1465"/>
          <c:w val="0.767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7.2'!$G$2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7.2'!$G$3:$G$6</c:f>
              <c:numCache>
                <c:ptCount val="4"/>
                <c:pt idx="0">
                  <c:v>19.8</c:v>
                </c:pt>
                <c:pt idx="1">
                  <c:v>24.2</c:v>
                </c:pt>
                <c:pt idx="2">
                  <c:v>25.9</c:v>
                </c:pt>
                <c:pt idx="3">
                  <c:v>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7.2'!$H$2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7.2'!$H$3:$H$6</c:f>
              <c:numCache>
                <c:ptCount val="4"/>
                <c:pt idx="0">
                  <c:v>0.7</c:v>
                </c:pt>
                <c:pt idx="1">
                  <c:v>1.2</c:v>
                </c:pt>
                <c:pt idx="2">
                  <c:v>3.7</c:v>
                </c:pt>
                <c:pt idx="3">
                  <c:v>9.5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'Figure 7.2'!$I$2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7.2'!$I$3:$I$6</c:f>
              <c:numCache>
                <c:ptCount val="4"/>
                <c:pt idx="0">
                  <c:v>24.4</c:v>
                </c:pt>
                <c:pt idx="1">
                  <c:v>21.7</c:v>
                </c:pt>
                <c:pt idx="2">
                  <c:v>26.8</c:v>
                </c:pt>
                <c:pt idx="3">
                  <c:v>32.3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'Figure 7.2'!$J$2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7.2'!$J$3:$J$6</c:f>
              <c:numCache>
                <c:ptCount val="4"/>
                <c:pt idx="0">
                  <c:v>11.6</c:v>
                </c:pt>
                <c:pt idx="1">
                  <c:v>10.3</c:v>
                </c:pt>
                <c:pt idx="2">
                  <c:v>15.7</c:v>
                </c:pt>
                <c:pt idx="3">
                  <c:v>23.5</c:v>
                </c:pt>
              </c:numCache>
            </c:numRef>
          </c:yVal>
          <c:smooth val="0"/>
        </c:ser>
        <c:axId val="63528114"/>
        <c:axId val="34882115"/>
      </c:scatterChart>
      <c:valAx>
        <c:axId val="63528114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882115"/>
        <c:crosses val="autoZero"/>
        <c:crossBetween val="midCat"/>
        <c:dispUnits/>
        <c:majorUnit val="10"/>
      </c:valAx>
      <c:valAx>
        <c:axId val="34882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 Women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5281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3625"/>
          <c:w val="0.15675"/>
          <c:h val="0.168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152400</xdr:rowOff>
    </xdr:from>
    <xdr:to>
      <xdr:col>26</xdr:col>
      <xdr:colOff>342900</xdr:colOff>
      <xdr:row>39</xdr:row>
      <xdr:rowOff>133350</xdr:rowOff>
    </xdr:to>
    <xdr:graphicFrame>
      <xdr:nvGraphicFramePr>
        <xdr:cNvPr id="1" name="Chart 2"/>
        <xdr:cNvGraphicFramePr/>
      </xdr:nvGraphicFramePr>
      <xdr:xfrm>
        <a:off x="8277225" y="962025"/>
        <a:ext cx="79152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95250</xdr:rowOff>
    </xdr:from>
    <xdr:to>
      <xdr:col>22</xdr:col>
      <xdr:colOff>57150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5543550" y="1714500"/>
        <a:ext cx="79248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95250</xdr:rowOff>
    </xdr:from>
    <xdr:to>
      <xdr:col>22</xdr:col>
      <xdr:colOff>57150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5543550" y="1714500"/>
        <a:ext cx="79248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142875</xdr:rowOff>
    </xdr:from>
    <xdr:to>
      <xdr:col>28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9153525" y="142875"/>
        <a:ext cx="7915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9248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13</xdr:col>
      <xdr:colOff>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0" y="5991225"/>
        <a:ext cx="79248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uxie.000\Local%20Settings\Temporary%20Internet%20Files\OLK5\profile\bachelors-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uxie.000\Local%20Settings\Temporary%20Internet%20Files\OLK5\profile\bachelors-wo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D7"/>
    </sheetNames>
    <sheetDataSet>
      <sheetData sheetId="0">
        <row r="12">
          <cell r="D12">
            <v>36013</v>
          </cell>
          <cell r="E12">
            <v>13642</v>
          </cell>
          <cell r="F12">
            <v>1739</v>
          </cell>
          <cell r="G12">
            <v>14196</v>
          </cell>
          <cell r="H12">
            <v>24541</v>
          </cell>
        </row>
        <row r="13">
          <cell r="D13">
            <v>37464</v>
          </cell>
          <cell r="E13">
            <v>14602</v>
          </cell>
          <cell r="F13">
            <v>2105</v>
          </cell>
          <cell r="G13">
            <v>15243</v>
          </cell>
          <cell r="H13">
            <v>27175</v>
          </cell>
        </row>
        <row r="14">
          <cell r="D14">
            <v>41270</v>
          </cell>
          <cell r="E14">
            <v>15962</v>
          </cell>
          <cell r="F14">
            <v>2633</v>
          </cell>
          <cell r="G14">
            <v>17915</v>
          </cell>
          <cell r="H14">
            <v>31190</v>
          </cell>
        </row>
        <row r="15">
          <cell r="D15">
            <v>44433</v>
          </cell>
          <cell r="E15">
            <v>15547</v>
          </cell>
          <cell r="F15">
            <v>3008</v>
          </cell>
          <cell r="G15">
            <v>18593</v>
          </cell>
          <cell r="H15">
            <v>33747</v>
          </cell>
        </row>
        <row r="17">
          <cell r="D17">
            <v>44887</v>
          </cell>
          <cell r="E17">
            <v>15317</v>
          </cell>
          <cell r="F17">
            <v>3179</v>
          </cell>
          <cell r="G17">
            <v>17488</v>
          </cell>
          <cell r="H17">
            <v>34712</v>
          </cell>
        </row>
        <row r="18">
          <cell r="D18">
            <v>45219</v>
          </cell>
          <cell r="E18">
            <v>14161</v>
          </cell>
          <cell r="F18">
            <v>3560</v>
          </cell>
          <cell r="G18">
            <v>17466</v>
          </cell>
          <cell r="H18">
            <v>36514</v>
          </cell>
        </row>
        <row r="19">
          <cell r="D19">
            <v>46203</v>
          </cell>
          <cell r="E19">
            <v>13826</v>
          </cell>
          <cell r="F19">
            <v>3842</v>
          </cell>
          <cell r="G19">
            <v>17543</v>
          </cell>
          <cell r="H19">
            <v>40908</v>
          </cell>
        </row>
        <row r="20">
          <cell r="D20">
            <v>42550</v>
          </cell>
          <cell r="E20">
            <v>13686</v>
          </cell>
          <cell r="F20">
            <v>4055</v>
          </cell>
          <cell r="G20">
            <v>16851</v>
          </cell>
          <cell r="H20">
            <v>45174</v>
          </cell>
        </row>
        <row r="21">
          <cell r="D21">
            <v>38979</v>
          </cell>
          <cell r="E21">
            <v>12990</v>
          </cell>
          <cell r="F21">
            <v>4050</v>
          </cell>
          <cell r="G21">
            <v>14729</v>
          </cell>
          <cell r="H21">
            <v>46937</v>
          </cell>
        </row>
        <row r="23">
          <cell r="D23">
            <v>37473</v>
          </cell>
          <cell r="E23">
            <v>13280</v>
          </cell>
          <cell r="F23">
            <v>4124</v>
          </cell>
          <cell r="G23">
            <v>14071</v>
          </cell>
          <cell r="H23">
            <v>48168</v>
          </cell>
        </row>
        <row r="24">
          <cell r="D24">
            <v>39313</v>
          </cell>
          <cell r="E24">
            <v>13560</v>
          </cell>
          <cell r="F24">
            <v>4479</v>
          </cell>
          <cell r="G24">
            <v>13241</v>
          </cell>
          <cell r="H24">
            <v>47339</v>
          </cell>
        </row>
        <row r="25">
          <cell r="D25">
            <v>43769</v>
          </cell>
          <cell r="E25">
            <v>13453</v>
          </cell>
          <cell r="F25">
            <v>4709</v>
          </cell>
          <cell r="G25">
            <v>12815</v>
          </cell>
          <cell r="H25">
            <v>44852</v>
          </cell>
        </row>
        <row r="26">
          <cell r="D26">
            <v>48588</v>
          </cell>
          <cell r="E26">
            <v>13358</v>
          </cell>
          <cell r="F26">
            <v>4695</v>
          </cell>
          <cell r="G26">
            <v>13249</v>
          </cell>
          <cell r="H26">
            <v>41994</v>
          </cell>
        </row>
        <row r="27">
          <cell r="D27">
            <v>52858</v>
          </cell>
          <cell r="E27">
            <v>13285</v>
          </cell>
          <cell r="F27">
            <v>4693</v>
          </cell>
          <cell r="G27">
            <v>14439</v>
          </cell>
          <cell r="H27">
            <v>38931</v>
          </cell>
        </row>
        <row r="29">
          <cell r="D29">
            <v>56654</v>
          </cell>
          <cell r="E29">
            <v>13137</v>
          </cell>
          <cell r="F29">
            <v>5028</v>
          </cell>
          <cell r="G29">
            <v>16672</v>
          </cell>
          <cell r="H29">
            <v>35265</v>
          </cell>
        </row>
        <row r="30">
          <cell r="D30">
            <v>59185</v>
          </cell>
          <cell r="E30">
            <v>12737</v>
          </cell>
          <cell r="F30">
            <v>5254</v>
          </cell>
          <cell r="G30">
            <v>19966</v>
          </cell>
          <cell r="H30">
            <v>33222</v>
          </cell>
        </row>
        <row r="31">
          <cell r="D31">
            <v>63018</v>
          </cell>
          <cell r="E31">
            <v>11586</v>
          </cell>
          <cell r="F31">
            <v>5450</v>
          </cell>
          <cell r="G31">
            <v>22802</v>
          </cell>
          <cell r="H31">
            <v>31132</v>
          </cell>
        </row>
        <row r="32">
          <cell r="D32">
            <v>65424</v>
          </cell>
          <cell r="E32">
            <v>11175</v>
          </cell>
          <cell r="F32">
            <v>5991</v>
          </cell>
          <cell r="G32">
            <v>27893</v>
          </cell>
          <cell r="H32">
            <v>29108</v>
          </cell>
        </row>
        <row r="33">
          <cell r="D33">
            <v>66326</v>
          </cell>
          <cell r="E33">
            <v>11434</v>
          </cell>
          <cell r="F33">
            <v>5715</v>
          </cell>
          <cell r="G33">
            <v>32985</v>
          </cell>
          <cell r="H33">
            <v>28172</v>
          </cell>
        </row>
        <row r="35">
          <cell r="D35">
            <v>65682</v>
          </cell>
          <cell r="E35">
            <v>11088</v>
          </cell>
          <cell r="F35">
            <v>4722</v>
          </cell>
          <cell r="G35">
            <v>35920</v>
          </cell>
          <cell r="H35">
            <v>27488</v>
          </cell>
        </row>
        <row r="36">
          <cell r="D36">
            <v>63021</v>
          </cell>
          <cell r="E36">
            <v>10792</v>
          </cell>
          <cell r="F36">
            <v>3629</v>
          </cell>
          <cell r="G36">
            <v>34871</v>
          </cell>
          <cell r="H36">
            <v>26168</v>
          </cell>
        </row>
        <row r="37">
          <cell r="D37">
            <v>59375</v>
          </cell>
          <cell r="E37">
            <v>9673</v>
          </cell>
          <cell r="F37">
            <v>2707</v>
          </cell>
          <cell r="G37">
            <v>32112</v>
          </cell>
          <cell r="H37">
            <v>24550</v>
          </cell>
        </row>
        <row r="38">
          <cell r="D38">
            <v>56759</v>
          </cell>
          <cell r="E38">
            <v>9777</v>
          </cell>
          <cell r="F38">
            <v>2380</v>
          </cell>
          <cell r="G38">
            <v>29682</v>
          </cell>
          <cell r="H38">
            <v>23852</v>
          </cell>
        </row>
        <row r="39">
          <cell r="D39">
            <v>54732</v>
          </cell>
          <cell r="E39">
            <v>9106</v>
          </cell>
          <cell r="F39">
            <v>2001</v>
          </cell>
          <cell r="G39">
            <v>27184</v>
          </cell>
          <cell r="H39">
            <v>24050</v>
          </cell>
        </row>
        <row r="41">
          <cell r="D41">
            <v>52522</v>
          </cell>
          <cell r="E41">
            <v>9253</v>
          </cell>
          <cell r="F41">
            <v>1946</v>
          </cell>
          <cell r="G41">
            <v>25700</v>
          </cell>
          <cell r="H41">
            <v>25007</v>
          </cell>
        </row>
        <row r="42">
          <cell r="D42">
            <v>52305</v>
          </cell>
          <cell r="E42">
            <v>9289</v>
          </cell>
          <cell r="F42">
            <v>2177</v>
          </cell>
          <cell r="G42">
            <v>25693</v>
          </cell>
          <cell r="H42">
            <v>27473</v>
          </cell>
        </row>
        <row r="43">
          <cell r="D43">
            <v>52724</v>
          </cell>
          <cell r="E43">
            <v>9424</v>
          </cell>
          <cell r="F43">
            <v>2453</v>
          </cell>
          <cell r="G43">
            <v>25483</v>
          </cell>
          <cell r="H43">
            <v>30439</v>
          </cell>
        </row>
        <row r="44">
          <cell r="D44">
            <v>52609</v>
          </cell>
          <cell r="E44">
            <v>9588</v>
          </cell>
          <cell r="F44">
            <v>2665</v>
          </cell>
          <cell r="G44">
            <v>25397</v>
          </cell>
          <cell r="H44">
            <v>33347</v>
          </cell>
        </row>
        <row r="45">
          <cell r="D45">
            <v>52421</v>
          </cell>
          <cell r="E45">
            <v>9605</v>
          </cell>
          <cell r="F45">
            <v>2954</v>
          </cell>
          <cell r="G45">
            <v>25066</v>
          </cell>
          <cell r="H45">
            <v>35915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D9"/>
    </sheetNames>
    <sheetDataSet>
      <sheetData sheetId="0">
        <row r="13">
          <cell r="D13">
            <v>184</v>
          </cell>
          <cell r="E13">
            <v>2205</v>
          </cell>
          <cell r="F13">
            <v>197</v>
          </cell>
          <cell r="G13">
            <v>7334</v>
          </cell>
          <cell r="H13">
            <v>7948</v>
          </cell>
        </row>
        <row r="14">
          <cell r="D14">
            <v>216</v>
          </cell>
          <cell r="E14">
            <v>2435</v>
          </cell>
          <cell r="F14">
            <v>234</v>
          </cell>
          <cell r="G14">
            <v>8841</v>
          </cell>
          <cell r="H14">
            <v>8966</v>
          </cell>
        </row>
        <row r="15">
          <cell r="D15">
            <v>312</v>
          </cell>
          <cell r="E15">
            <v>2661</v>
          </cell>
          <cell r="F15">
            <v>291</v>
          </cell>
          <cell r="G15">
            <v>10348</v>
          </cell>
          <cell r="H15">
            <v>10090</v>
          </cell>
        </row>
        <row r="16">
          <cell r="D16">
            <v>337</v>
          </cell>
          <cell r="E16">
            <v>2626</v>
          </cell>
          <cell r="F16">
            <v>343</v>
          </cell>
          <cell r="G16">
            <v>10516</v>
          </cell>
          <cell r="H16">
            <v>10700</v>
          </cell>
        </row>
        <row r="18">
          <cell r="D18">
            <v>361</v>
          </cell>
          <cell r="E18">
            <v>2631</v>
          </cell>
          <cell r="F18">
            <v>383</v>
          </cell>
          <cell r="G18">
            <v>9818</v>
          </cell>
          <cell r="H18">
            <v>11016</v>
          </cell>
        </row>
        <row r="19">
          <cell r="D19">
            <v>492</v>
          </cell>
          <cell r="E19">
            <v>2653</v>
          </cell>
          <cell r="F19">
            <v>495</v>
          </cell>
          <cell r="G19">
            <v>9784</v>
          </cell>
          <cell r="H19">
            <v>11777</v>
          </cell>
        </row>
        <row r="20">
          <cell r="D20">
            <v>576</v>
          </cell>
          <cell r="E20">
            <v>2589</v>
          </cell>
          <cell r="F20">
            <v>532</v>
          </cell>
          <cell r="G20">
            <v>9985</v>
          </cell>
          <cell r="H20">
            <v>13779</v>
          </cell>
        </row>
        <row r="21">
          <cell r="D21">
            <v>698</v>
          </cell>
          <cell r="E21">
            <v>2767</v>
          </cell>
          <cell r="F21">
            <v>768</v>
          </cell>
          <cell r="G21">
            <v>9719</v>
          </cell>
          <cell r="H21">
            <v>16732</v>
          </cell>
        </row>
        <row r="22">
          <cell r="D22">
            <v>845</v>
          </cell>
          <cell r="E22">
            <v>3011</v>
          </cell>
          <cell r="F22">
            <v>827</v>
          </cell>
          <cell r="G22">
            <v>8656</v>
          </cell>
          <cell r="H22">
            <v>19384</v>
          </cell>
        </row>
        <row r="24">
          <cell r="D24">
            <v>1317</v>
          </cell>
          <cell r="E24">
            <v>3217</v>
          </cell>
          <cell r="F24">
            <v>922</v>
          </cell>
          <cell r="G24">
            <v>7678</v>
          </cell>
          <cell r="H24">
            <v>21836</v>
          </cell>
        </row>
        <row r="25">
          <cell r="D25">
            <v>2044</v>
          </cell>
          <cell r="E25">
            <v>3377</v>
          </cell>
          <cell r="F25">
            <v>1174</v>
          </cell>
          <cell r="G25">
            <v>7488</v>
          </cell>
          <cell r="H25">
            <v>23250</v>
          </cell>
        </row>
        <row r="26">
          <cell r="D26">
            <v>3482</v>
          </cell>
          <cell r="E26">
            <v>3690</v>
          </cell>
          <cell r="F26">
            <v>1294</v>
          </cell>
          <cell r="G26">
            <v>7110</v>
          </cell>
          <cell r="H26">
            <v>24363</v>
          </cell>
        </row>
        <row r="27">
          <cell r="D27">
            <v>4881</v>
          </cell>
          <cell r="E27">
            <v>3899</v>
          </cell>
          <cell r="F27">
            <v>1387</v>
          </cell>
          <cell r="G27">
            <v>7421</v>
          </cell>
          <cell r="H27">
            <v>24787</v>
          </cell>
        </row>
        <row r="28">
          <cell r="D28">
            <v>5952</v>
          </cell>
          <cell r="E28">
            <v>4185</v>
          </cell>
          <cell r="F28">
            <v>1462</v>
          </cell>
          <cell r="G28">
            <v>8247</v>
          </cell>
          <cell r="H28">
            <v>25011</v>
          </cell>
        </row>
        <row r="30">
          <cell r="D30">
            <v>7063</v>
          </cell>
          <cell r="E30">
            <v>4309</v>
          </cell>
          <cell r="F30">
            <v>1666</v>
          </cell>
          <cell r="G30">
            <v>9734</v>
          </cell>
          <cell r="H30">
            <v>24657</v>
          </cell>
        </row>
        <row r="31">
          <cell r="D31">
            <v>8275</v>
          </cell>
          <cell r="E31">
            <v>4526</v>
          </cell>
          <cell r="F31">
            <v>1807</v>
          </cell>
          <cell r="G31">
            <v>12173</v>
          </cell>
          <cell r="H31">
            <v>24313</v>
          </cell>
        </row>
        <row r="32">
          <cell r="D32">
            <v>9652</v>
          </cell>
          <cell r="E32">
            <v>4611</v>
          </cell>
          <cell r="F32">
            <v>1848</v>
          </cell>
          <cell r="G32">
            <v>14542</v>
          </cell>
          <cell r="H32">
            <v>24279</v>
          </cell>
        </row>
        <row r="33">
          <cell r="D33">
            <v>10729</v>
          </cell>
          <cell r="E33">
            <v>4656</v>
          </cell>
          <cell r="F33">
            <v>1934</v>
          </cell>
          <cell r="G33">
            <v>18053</v>
          </cell>
          <cell r="H33">
            <v>23243</v>
          </cell>
        </row>
        <row r="34">
          <cell r="D34">
            <v>11246</v>
          </cell>
          <cell r="E34">
            <v>4836</v>
          </cell>
          <cell r="F34">
            <v>1861</v>
          </cell>
          <cell r="G34">
            <v>21525</v>
          </cell>
          <cell r="H34">
            <v>23140</v>
          </cell>
        </row>
        <row r="36">
          <cell r="D36">
            <v>11138</v>
          </cell>
          <cell r="E36">
            <v>4696</v>
          </cell>
          <cell r="F36">
            <v>1354</v>
          </cell>
          <cell r="G36">
            <v>22806</v>
          </cell>
          <cell r="H36">
            <v>22953</v>
          </cell>
        </row>
        <row r="37">
          <cell r="D37">
            <v>11404</v>
          </cell>
          <cell r="E37">
            <v>4672</v>
          </cell>
          <cell r="F37">
            <v>1060</v>
          </cell>
          <cell r="G37">
            <v>21571</v>
          </cell>
          <cell r="H37">
            <v>22403</v>
          </cell>
        </row>
        <row r="38">
          <cell r="D38">
            <v>10779</v>
          </cell>
          <cell r="E38">
            <v>4582</v>
          </cell>
          <cell r="F38">
            <v>847</v>
          </cell>
          <cell r="G38">
            <v>18765</v>
          </cell>
          <cell r="H38">
            <v>22375</v>
          </cell>
        </row>
        <row r="39">
          <cell r="D39">
            <v>10188</v>
          </cell>
          <cell r="E39">
            <v>4371</v>
          </cell>
          <cell r="F39">
            <v>801</v>
          </cell>
          <cell r="G39">
            <v>16595</v>
          </cell>
          <cell r="H39">
            <v>21679</v>
          </cell>
        </row>
        <row r="40">
          <cell r="D40">
            <v>9973</v>
          </cell>
          <cell r="E40">
            <v>4319</v>
          </cell>
          <cell r="F40">
            <v>775</v>
          </cell>
          <cell r="G40">
            <v>15185</v>
          </cell>
          <cell r="H40">
            <v>22401</v>
          </cell>
        </row>
        <row r="42">
          <cell r="D42">
            <v>9665</v>
          </cell>
          <cell r="E42">
            <v>4425</v>
          </cell>
          <cell r="F42">
            <v>782</v>
          </cell>
          <cell r="G42">
            <v>14494</v>
          </cell>
          <cell r="H42">
            <v>23776</v>
          </cell>
        </row>
        <row r="43">
          <cell r="D43">
            <v>9636</v>
          </cell>
          <cell r="E43">
            <v>4586</v>
          </cell>
          <cell r="F43">
            <v>1024</v>
          </cell>
          <cell r="G43">
            <v>14196</v>
          </cell>
          <cell r="H43">
            <v>26720</v>
          </cell>
        </row>
        <row r="44">
          <cell r="D44">
            <v>9981</v>
          </cell>
          <cell r="E44">
            <v>4764</v>
          </cell>
          <cell r="F44">
            <v>1050</v>
          </cell>
          <cell r="G44">
            <v>13950</v>
          </cell>
          <cell r="H44">
            <v>29182</v>
          </cell>
        </row>
        <row r="45">
          <cell r="D45">
            <v>10403</v>
          </cell>
          <cell r="E45">
            <v>5067</v>
          </cell>
          <cell r="F45">
            <v>1203</v>
          </cell>
          <cell r="G45">
            <v>13788</v>
          </cell>
          <cell r="H45">
            <v>31921</v>
          </cell>
        </row>
        <row r="46">
          <cell r="D46">
            <v>10950</v>
          </cell>
          <cell r="E46">
            <v>5292</v>
          </cell>
          <cell r="F46">
            <v>1524</v>
          </cell>
          <cell r="G46">
            <v>13554</v>
          </cell>
          <cell r="H46">
            <v>35555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H34">
      <selection activeCell="J38" sqref="J38:J42"/>
    </sheetView>
  </sheetViews>
  <sheetFormatPr defaultColWidth="9.140625" defaultRowHeight="12.75"/>
  <sheetData>
    <row r="1" spans="2:15" ht="12.75">
      <c r="B1" t="s">
        <v>32</v>
      </c>
      <c r="E1" t="s">
        <v>33</v>
      </c>
      <c r="H1" t="s">
        <v>34</v>
      </c>
      <c r="K1" t="s">
        <v>38</v>
      </c>
      <c r="M1" t="s">
        <v>39</v>
      </c>
      <c r="O1" t="s">
        <v>35</v>
      </c>
    </row>
    <row r="2" spans="1:17" ht="12.75">
      <c r="A2" s="1" t="s">
        <v>0</v>
      </c>
      <c r="B2" t="s">
        <v>30</v>
      </c>
      <c r="C2" t="s">
        <v>31</v>
      </c>
      <c r="D2" t="s">
        <v>37</v>
      </c>
      <c r="E2" t="s">
        <v>30</v>
      </c>
      <c r="F2" t="s">
        <v>31</v>
      </c>
      <c r="G2" t="s">
        <v>37</v>
      </c>
      <c r="H2" t="s">
        <v>30</v>
      </c>
      <c r="I2" t="s">
        <v>31</v>
      </c>
      <c r="J2" t="s">
        <v>37</v>
      </c>
      <c r="K2" t="s">
        <v>30</v>
      </c>
      <c r="L2" t="s">
        <v>31</v>
      </c>
      <c r="M2" t="s">
        <v>30</v>
      </c>
      <c r="N2" t="s">
        <v>31</v>
      </c>
      <c r="O2" t="s">
        <v>30</v>
      </c>
      <c r="P2" t="s">
        <v>31</v>
      </c>
      <c r="Q2" t="s">
        <v>37</v>
      </c>
    </row>
    <row r="3" spans="1:17" ht="12.75">
      <c r="A3" s="2" t="s">
        <v>1</v>
      </c>
      <c r="B3" s="5">
        <f>'[1]SED7'!H12</f>
        <v>24541</v>
      </c>
      <c r="C3" s="5">
        <f>'[2]SED9'!$H13</f>
        <v>7948</v>
      </c>
      <c r="D3" s="6">
        <f>C3/(B3+C3)</f>
        <v>0.24463664624949982</v>
      </c>
      <c r="E3" s="5">
        <f>'[1]SED7'!$D12</f>
        <v>36013</v>
      </c>
      <c r="F3" s="5">
        <f>'[2]SED9'!$D13</f>
        <v>184</v>
      </c>
      <c r="G3" s="6">
        <f>F3/(E3+F3)</f>
        <v>0.005083294195651573</v>
      </c>
      <c r="H3" s="5">
        <f>'[1]SED7'!E12+'[1]SED7'!F12</f>
        <v>15381</v>
      </c>
      <c r="I3" s="5">
        <f>'[2]SED9'!$E13+'[2]SED9'!$F13</f>
        <v>2402</v>
      </c>
      <c r="J3" s="6">
        <f>I3/(H3+I3)</f>
        <v>0.1350728223584322</v>
      </c>
      <c r="K3" s="6"/>
      <c r="L3" s="6"/>
      <c r="M3" s="6"/>
      <c r="N3" s="6"/>
      <c r="O3" s="5">
        <f>'[1]SED7'!$G12</f>
        <v>14196</v>
      </c>
      <c r="P3" s="5">
        <f>'[2]SED9'!$G13</f>
        <v>7334</v>
      </c>
      <c r="Q3" s="6">
        <f>P3/(O3+P3)</f>
        <v>0.34064096609382255</v>
      </c>
    </row>
    <row r="4" spans="1:17" ht="12.75">
      <c r="A4" s="2" t="s">
        <v>2</v>
      </c>
      <c r="B4" s="5">
        <f>'[1]SED7'!H13</f>
        <v>27175</v>
      </c>
      <c r="C4" s="5">
        <f>'[2]SED9'!$H14</f>
        <v>8966</v>
      </c>
      <c r="D4" s="6">
        <f aca="true" t="shared" si="0" ref="D4:D36">C4/(B4+C4)</f>
        <v>0.24808389363880357</v>
      </c>
      <c r="E4" s="5">
        <f>'[1]SED7'!$D13</f>
        <v>37464</v>
      </c>
      <c r="F4" s="5">
        <f>'[2]SED9'!$D14</f>
        <v>216</v>
      </c>
      <c r="G4" s="6">
        <f aca="true" t="shared" si="1" ref="G4:G36">F4/(E4+F4)</f>
        <v>0.005732484076433121</v>
      </c>
      <c r="H4" s="5">
        <f>'[1]SED7'!E13+'[1]SED7'!F13</f>
        <v>16707</v>
      </c>
      <c r="I4" s="5">
        <f>'[2]SED9'!$E14+'[2]SED9'!$F14</f>
        <v>2669</v>
      </c>
      <c r="J4" s="6">
        <f aca="true" t="shared" si="2" ref="J4:J36">I4/(H4+I4)</f>
        <v>0.13774772914946326</v>
      </c>
      <c r="K4" s="6"/>
      <c r="L4" s="6"/>
      <c r="M4" s="6"/>
      <c r="N4" s="6"/>
      <c r="O4" s="5">
        <f>'[1]SED7'!$G13</f>
        <v>15243</v>
      </c>
      <c r="P4" s="5">
        <f>'[2]SED9'!$G14</f>
        <v>8841</v>
      </c>
      <c r="Q4" s="6">
        <f aca="true" t="shared" si="3" ref="Q4:Q36">P4/(O4+P4)</f>
        <v>0.3670901843547583</v>
      </c>
    </row>
    <row r="5" spans="1:17" ht="12.75">
      <c r="A5" s="2" t="s">
        <v>3</v>
      </c>
      <c r="B5" s="5">
        <f>'[1]SED7'!H14</f>
        <v>31190</v>
      </c>
      <c r="C5" s="5">
        <f>'[2]SED9'!$H15</f>
        <v>10090</v>
      </c>
      <c r="D5" s="6">
        <f t="shared" si="0"/>
        <v>0.2444282945736434</v>
      </c>
      <c r="E5" s="5">
        <f>'[1]SED7'!$D14</f>
        <v>41270</v>
      </c>
      <c r="F5" s="5">
        <f>'[2]SED9'!$D15</f>
        <v>312</v>
      </c>
      <c r="G5" s="6">
        <f t="shared" si="1"/>
        <v>0.007503246597085277</v>
      </c>
      <c r="H5" s="5">
        <f>'[1]SED7'!E14+'[1]SED7'!F14</f>
        <v>18595</v>
      </c>
      <c r="I5" s="5">
        <f>'[2]SED9'!$E15+'[2]SED9'!$F15</f>
        <v>2952</v>
      </c>
      <c r="J5" s="6">
        <f t="shared" si="2"/>
        <v>0.1370028310205597</v>
      </c>
      <c r="K5" s="6"/>
      <c r="L5" s="6"/>
      <c r="M5" s="6"/>
      <c r="N5" s="6"/>
      <c r="O5" s="5">
        <f>'[1]SED7'!$G14</f>
        <v>17915</v>
      </c>
      <c r="P5" s="5">
        <f>'[2]SED9'!$G15</f>
        <v>10348</v>
      </c>
      <c r="Q5" s="6">
        <f t="shared" si="3"/>
        <v>0.3661323992499027</v>
      </c>
    </row>
    <row r="6" spans="1:17" ht="12.75">
      <c r="A6" s="2" t="s">
        <v>4</v>
      </c>
      <c r="B6" s="5">
        <f>'[1]SED7'!H15</f>
        <v>33747</v>
      </c>
      <c r="C6" s="5">
        <f>'[2]SED9'!$H16</f>
        <v>10700</v>
      </c>
      <c r="D6" s="6">
        <f t="shared" si="0"/>
        <v>0.24073615767093393</v>
      </c>
      <c r="E6" s="5">
        <f>'[1]SED7'!$D15</f>
        <v>44433</v>
      </c>
      <c r="F6" s="5">
        <f>'[2]SED9'!$D16</f>
        <v>337</v>
      </c>
      <c r="G6" s="6">
        <f t="shared" si="1"/>
        <v>0.007527362072816618</v>
      </c>
      <c r="H6" s="5">
        <f>'[1]SED7'!E15+'[1]SED7'!F15</f>
        <v>18555</v>
      </c>
      <c r="I6" s="5">
        <f>'[2]SED9'!$E16+'[2]SED9'!$F16</f>
        <v>2969</v>
      </c>
      <c r="J6" s="6">
        <f t="shared" si="2"/>
        <v>0.13793904478721428</v>
      </c>
      <c r="K6" s="6"/>
      <c r="L6" s="6"/>
      <c r="M6" s="6"/>
      <c r="N6" s="6"/>
      <c r="O6" s="5">
        <f>'[1]SED7'!$G15</f>
        <v>18593</v>
      </c>
      <c r="P6" s="5">
        <f>'[2]SED9'!$G16</f>
        <v>10516</v>
      </c>
      <c r="Q6" s="6">
        <f t="shared" si="3"/>
        <v>0.36126283967157924</v>
      </c>
    </row>
    <row r="7" spans="1:17" ht="12.75">
      <c r="A7" s="2" t="s">
        <v>5</v>
      </c>
      <c r="B7" s="5">
        <f>'[1]SED7'!H17</f>
        <v>34712</v>
      </c>
      <c r="C7" s="5">
        <f>'[2]SED9'!$H18</f>
        <v>11016</v>
      </c>
      <c r="D7" s="6">
        <f t="shared" si="0"/>
        <v>0.24090272918124564</v>
      </c>
      <c r="E7" s="5">
        <f>'[1]SED7'!$D17</f>
        <v>44887</v>
      </c>
      <c r="F7" s="5">
        <f>'[2]SED9'!$D18</f>
        <v>361</v>
      </c>
      <c r="G7" s="6">
        <f t="shared" si="1"/>
        <v>0.007978253182461103</v>
      </c>
      <c r="H7" s="5">
        <f>'[1]SED7'!E17+'[1]SED7'!F17</f>
        <v>18496</v>
      </c>
      <c r="I7" s="5">
        <f>'[2]SED9'!$E18+'[2]SED9'!$F18</f>
        <v>3014</v>
      </c>
      <c r="J7" s="6">
        <f t="shared" si="2"/>
        <v>0.1401208740120874</v>
      </c>
      <c r="K7" s="6"/>
      <c r="L7" s="6"/>
      <c r="M7" s="6"/>
      <c r="N7" s="6"/>
      <c r="O7" s="5">
        <f>'[1]SED7'!$G17</f>
        <v>17488</v>
      </c>
      <c r="P7" s="5">
        <f>'[2]SED9'!$G18</f>
        <v>9818</v>
      </c>
      <c r="Q7" s="6">
        <f t="shared" si="3"/>
        <v>0.35955467662784735</v>
      </c>
    </row>
    <row r="8" spans="1:17" ht="12.75">
      <c r="A8" s="2" t="s">
        <v>6</v>
      </c>
      <c r="B8" s="5">
        <f>'[1]SED7'!H18</f>
        <v>36514</v>
      </c>
      <c r="C8" s="5">
        <f>'[2]SED9'!$H19</f>
        <v>11777</v>
      </c>
      <c r="D8" s="6">
        <f t="shared" si="0"/>
        <v>0.2438756704147771</v>
      </c>
      <c r="E8" s="5">
        <f>'[1]SED7'!$D18</f>
        <v>45219</v>
      </c>
      <c r="F8" s="5">
        <f>'[2]SED9'!$D19</f>
        <v>492</v>
      </c>
      <c r="G8" s="6">
        <f t="shared" si="1"/>
        <v>0.01076327361029074</v>
      </c>
      <c r="H8" s="5">
        <f>'[1]SED7'!E18+'[1]SED7'!F18</f>
        <v>17721</v>
      </c>
      <c r="I8" s="5">
        <f>'[2]SED9'!$E19+'[2]SED9'!$F19</f>
        <v>3148</v>
      </c>
      <c r="J8" s="6">
        <f t="shared" si="2"/>
        <v>0.15084575207245196</v>
      </c>
      <c r="K8" s="6"/>
      <c r="L8" s="6"/>
      <c r="M8" s="6"/>
      <c r="N8" s="6"/>
      <c r="O8" s="5">
        <f>'[1]SED7'!$G18</f>
        <v>17466</v>
      </c>
      <c r="P8" s="5">
        <f>'[2]SED9'!$G19</f>
        <v>9784</v>
      </c>
      <c r="Q8" s="6">
        <f t="shared" si="3"/>
        <v>0.359045871559633</v>
      </c>
    </row>
    <row r="9" spans="1:17" ht="12.75">
      <c r="A9" s="2" t="s">
        <v>7</v>
      </c>
      <c r="B9" s="5">
        <f>'[1]SED7'!H19</f>
        <v>40908</v>
      </c>
      <c r="C9" s="5">
        <f>'[2]SED9'!$H20</f>
        <v>13779</v>
      </c>
      <c r="D9" s="6">
        <f t="shared" si="0"/>
        <v>0.25196116078775577</v>
      </c>
      <c r="E9" s="5">
        <f>'[1]SED7'!$D19</f>
        <v>46203</v>
      </c>
      <c r="F9" s="5">
        <f>'[2]SED9'!$D20</f>
        <v>576</v>
      </c>
      <c r="G9" s="6">
        <f t="shared" si="1"/>
        <v>0.012313217469377285</v>
      </c>
      <c r="H9" s="5">
        <f>'[1]SED7'!E19+'[1]SED7'!F19</f>
        <v>17668</v>
      </c>
      <c r="I9" s="5">
        <f>'[2]SED9'!$E20+'[2]SED9'!$F20</f>
        <v>3121</v>
      </c>
      <c r="J9" s="6">
        <f t="shared" si="2"/>
        <v>0.1501274712588388</v>
      </c>
      <c r="K9" s="6"/>
      <c r="L9" s="6"/>
      <c r="M9" s="6"/>
      <c r="N9" s="6"/>
      <c r="O9" s="5">
        <f>'[1]SED7'!$G19</f>
        <v>17543</v>
      </c>
      <c r="P9" s="5">
        <f>'[2]SED9'!$G20</f>
        <v>9985</v>
      </c>
      <c r="Q9" s="6">
        <f t="shared" si="3"/>
        <v>0.36272159256030223</v>
      </c>
    </row>
    <row r="10" spans="1:17" ht="12.75">
      <c r="A10" s="2" t="s">
        <v>8</v>
      </c>
      <c r="B10" s="5">
        <f>'[1]SED7'!H20</f>
        <v>45174</v>
      </c>
      <c r="C10" s="5">
        <f>'[2]SED9'!$H21</f>
        <v>16732</v>
      </c>
      <c r="D10" s="6">
        <f t="shared" si="0"/>
        <v>0.27028074823118925</v>
      </c>
      <c r="E10" s="5">
        <f>'[1]SED7'!$D20</f>
        <v>42550</v>
      </c>
      <c r="F10" s="5">
        <f>'[2]SED9'!$D21</f>
        <v>698</v>
      </c>
      <c r="G10" s="6">
        <f t="shared" si="1"/>
        <v>0.016139474657787645</v>
      </c>
      <c r="H10" s="5">
        <f>'[1]SED7'!E20+'[1]SED7'!F20</f>
        <v>17741</v>
      </c>
      <c r="I10" s="5">
        <f>'[2]SED9'!$E21+'[2]SED9'!$F21</f>
        <v>3535</v>
      </c>
      <c r="J10" s="6">
        <f t="shared" si="2"/>
        <v>0.16614965219026132</v>
      </c>
      <c r="K10" s="6"/>
      <c r="L10" s="6"/>
      <c r="M10" s="6"/>
      <c r="N10" s="6"/>
      <c r="O10" s="5">
        <f>'[1]SED7'!$G20</f>
        <v>16851</v>
      </c>
      <c r="P10" s="5">
        <f>'[2]SED9'!$G21</f>
        <v>9719</v>
      </c>
      <c r="Q10" s="6">
        <f t="shared" si="3"/>
        <v>0.36578848325178775</v>
      </c>
    </row>
    <row r="11" spans="1:17" ht="12.75">
      <c r="A11" s="2" t="s">
        <v>9</v>
      </c>
      <c r="B11" s="5">
        <f>'[1]SED7'!H21</f>
        <v>46937</v>
      </c>
      <c r="C11" s="5">
        <f>'[2]SED9'!$H22</f>
        <v>19384</v>
      </c>
      <c r="D11" s="6">
        <f t="shared" si="0"/>
        <v>0.2922754481989114</v>
      </c>
      <c r="E11" s="5">
        <f>'[1]SED7'!$D21</f>
        <v>38979</v>
      </c>
      <c r="F11" s="5">
        <f>'[2]SED9'!$D22</f>
        <v>845</v>
      </c>
      <c r="G11" s="6">
        <f t="shared" si="1"/>
        <v>0.021218360787464845</v>
      </c>
      <c r="H11" s="5">
        <f>'[1]SED7'!E21+'[1]SED7'!F21</f>
        <v>17040</v>
      </c>
      <c r="I11" s="5">
        <f>'[2]SED9'!$E22+'[2]SED9'!$F22</f>
        <v>3838</v>
      </c>
      <c r="J11" s="6">
        <f t="shared" si="2"/>
        <v>0.1838298687613756</v>
      </c>
      <c r="K11" s="6"/>
      <c r="L11" s="6"/>
      <c r="M11" s="6"/>
      <c r="N11" s="6"/>
      <c r="O11" s="5">
        <f>'[1]SED7'!$G21</f>
        <v>14729</v>
      </c>
      <c r="P11" s="5">
        <f>'[2]SED9'!$G22</f>
        <v>8656</v>
      </c>
      <c r="Q11" s="6">
        <f t="shared" si="3"/>
        <v>0.37015180671370534</v>
      </c>
    </row>
    <row r="12" spans="1:17" ht="12.75">
      <c r="A12" s="2" t="s">
        <v>10</v>
      </c>
      <c r="B12" s="5">
        <f>'[1]SED7'!H23</f>
        <v>48168</v>
      </c>
      <c r="C12" s="5">
        <f>'[2]SED9'!$H24</f>
        <v>21836</v>
      </c>
      <c r="D12" s="6">
        <f t="shared" si="0"/>
        <v>0.3119250328552654</v>
      </c>
      <c r="E12" s="5">
        <f>'[1]SED7'!$D23</f>
        <v>37473</v>
      </c>
      <c r="F12" s="5">
        <f>'[2]SED9'!$D24</f>
        <v>1317</v>
      </c>
      <c r="G12" s="6">
        <f t="shared" si="1"/>
        <v>0.033952049497293114</v>
      </c>
      <c r="H12" s="5">
        <f>'[1]SED7'!E23+'[1]SED7'!F23</f>
        <v>17404</v>
      </c>
      <c r="I12" s="5">
        <f>'[2]SED9'!$E24+'[2]SED9'!$F24</f>
        <v>4139</v>
      </c>
      <c r="J12" s="6">
        <f t="shared" si="2"/>
        <v>0.19212737316065542</v>
      </c>
      <c r="K12" s="6"/>
      <c r="L12" s="6"/>
      <c r="M12" s="6"/>
      <c r="N12" s="6"/>
      <c r="O12" s="5">
        <f>'[1]SED7'!$G23</f>
        <v>14071</v>
      </c>
      <c r="P12" s="5">
        <f>'[2]SED9'!$G24</f>
        <v>7678</v>
      </c>
      <c r="Q12" s="6">
        <f t="shared" si="3"/>
        <v>0.35302772541266264</v>
      </c>
    </row>
    <row r="13" spans="1:17" ht="12.75">
      <c r="A13" s="2" t="s">
        <v>11</v>
      </c>
      <c r="B13" s="5">
        <f>'[1]SED7'!H24</f>
        <v>47339</v>
      </c>
      <c r="C13" s="5">
        <f>'[2]SED9'!$H25</f>
        <v>23250</v>
      </c>
      <c r="D13" s="6">
        <f t="shared" si="0"/>
        <v>0.32937143180948875</v>
      </c>
      <c r="E13" s="5">
        <f>'[1]SED7'!$D24</f>
        <v>39313</v>
      </c>
      <c r="F13" s="5">
        <f>'[2]SED9'!$D25</f>
        <v>2044</v>
      </c>
      <c r="G13" s="6">
        <f t="shared" si="1"/>
        <v>0.0494233140701695</v>
      </c>
      <c r="H13" s="5">
        <f>'[1]SED7'!E24+'[1]SED7'!F24</f>
        <v>18039</v>
      </c>
      <c r="I13" s="5">
        <f>'[2]SED9'!$E25+'[2]SED9'!$F25</f>
        <v>4551</v>
      </c>
      <c r="J13" s="6">
        <f t="shared" si="2"/>
        <v>0.20146082337317398</v>
      </c>
      <c r="K13" s="6"/>
      <c r="L13" s="6"/>
      <c r="M13" s="6"/>
      <c r="N13" s="6"/>
      <c r="O13" s="5">
        <f>'[1]SED7'!$G24</f>
        <v>13241</v>
      </c>
      <c r="P13" s="5">
        <f>'[2]SED9'!$G25</f>
        <v>7488</v>
      </c>
      <c r="Q13" s="6">
        <f t="shared" si="3"/>
        <v>0.3612330551401418</v>
      </c>
    </row>
    <row r="14" spans="1:17" ht="12.75">
      <c r="A14" s="2" t="s">
        <v>12</v>
      </c>
      <c r="B14" s="5">
        <f>'[1]SED7'!H25</f>
        <v>44852</v>
      </c>
      <c r="C14" s="5">
        <f>'[2]SED9'!$H26</f>
        <v>24363</v>
      </c>
      <c r="D14" s="6">
        <f t="shared" si="0"/>
        <v>0.35199017553998413</v>
      </c>
      <c r="E14" s="5">
        <f>'[1]SED7'!$D25</f>
        <v>43769</v>
      </c>
      <c r="F14" s="5">
        <f>'[2]SED9'!$D26</f>
        <v>3482</v>
      </c>
      <c r="G14" s="6">
        <f t="shared" si="1"/>
        <v>0.07369156208334215</v>
      </c>
      <c r="H14" s="5">
        <f>'[1]SED7'!E25+'[1]SED7'!F25</f>
        <v>18162</v>
      </c>
      <c r="I14" s="5">
        <f>'[2]SED9'!$E26+'[2]SED9'!$F26</f>
        <v>4984</v>
      </c>
      <c r="J14" s="6">
        <f t="shared" si="2"/>
        <v>0.21532878251101703</v>
      </c>
      <c r="K14" s="6"/>
      <c r="L14" s="6"/>
      <c r="M14" s="6"/>
      <c r="N14" s="6"/>
      <c r="O14" s="5">
        <f>'[1]SED7'!$G25</f>
        <v>12815</v>
      </c>
      <c r="P14" s="5">
        <f>'[2]SED9'!$G26</f>
        <v>7110</v>
      </c>
      <c r="Q14" s="6">
        <f t="shared" si="3"/>
        <v>0.35683814303638645</v>
      </c>
    </row>
    <row r="15" spans="1:17" ht="12.75">
      <c r="A15" s="2" t="s">
        <v>13</v>
      </c>
      <c r="B15" s="5">
        <f>'[1]SED7'!H26</f>
        <v>41994</v>
      </c>
      <c r="C15" s="5">
        <f>'[2]SED9'!$H27</f>
        <v>24787</v>
      </c>
      <c r="D15" s="6">
        <f t="shared" si="0"/>
        <v>0.3711684461149129</v>
      </c>
      <c r="E15" s="5">
        <f>'[1]SED7'!$D26</f>
        <v>48588</v>
      </c>
      <c r="F15" s="5">
        <f>'[2]SED9'!$D27</f>
        <v>4881</v>
      </c>
      <c r="G15" s="6">
        <f t="shared" si="1"/>
        <v>0.09128653986422039</v>
      </c>
      <c r="H15" s="5">
        <f>'[1]SED7'!E26+'[1]SED7'!F26</f>
        <v>18053</v>
      </c>
      <c r="I15" s="5">
        <f>'[2]SED9'!$E27+'[2]SED9'!$F27</f>
        <v>5286</v>
      </c>
      <c r="J15" s="6">
        <f t="shared" si="2"/>
        <v>0.22648785294999785</v>
      </c>
      <c r="K15" s="6"/>
      <c r="L15" s="6"/>
      <c r="M15" s="6"/>
      <c r="N15" s="6"/>
      <c r="O15" s="5">
        <f>'[1]SED7'!$G26</f>
        <v>13249</v>
      </c>
      <c r="P15" s="5">
        <f>'[2]SED9'!$G27</f>
        <v>7421</v>
      </c>
      <c r="Q15" s="6">
        <f t="shared" si="3"/>
        <v>0.3590227382680213</v>
      </c>
    </row>
    <row r="16" spans="1:17" ht="12.75">
      <c r="A16" s="2" t="s">
        <v>14</v>
      </c>
      <c r="B16" s="5">
        <f>'[1]SED7'!H27</f>
        <v>38931</v>
      </c>
      <c r="C16" s="5">
        <f>'[2]SED9'!$H28</f>
        <v>25011</v>
      </c>
      <c r="D16" s="6">
        <f t="shared" si="0"/>
        <v>0.3911513559162991</v>
      </c>
      <c r="E16" s="5">
        <f>'[1]SED7'!$D27</f>
        <v>52858</v>
      </c>
      <c r="F16" s="5">
        <f>'[2]SED9'!$D28</f>
        <v>5952</v>
      </c>
      <c r="G16" s="6">
        <f t="shared" si="1"/>
        <v>0.10120727767386499</v>
      </c>
      <c r="H16" s="5">
        <f>'[1]SED7'!E27+'[1]SED7'!F27</f>
        <v>17978</v>
      </c>
      <c r="I16" s="5">
        <f>'[2]SED9'!$E28+'[2]SED9'!$F28</f>
        <v>5647</v>
      </c>
      <c r="J16" s="6">
        <f t="shared" si="2"/>
        <v>0.23902645502645503</v>
      </c>
      <c r="K16" s="6"/>
      <c r="L16" s="6"/>
      <c r="M16" s="6"/>
      <c r="N16" s="6"/>
      <c r="O16" s="5">
        <f>'[1]SED7'!$G27</f>
        <v>14439</v>
      </c>
      <c r="P16" s="5">
        <f>'[2]SED9'!$G28</f>
        <v>8247</v>
      </c>
      <c r="Q16" s="6">
        <f t="shared" si="3"/>
        <v>0.36352816715154723</v>
      </c>
    </row>
    <row r="17" spans="1:17" ht="12.75">
      <c r="A17" s="2" t="s">
        <v>15</v>
      </c>
      <c r="B17" s="5">
        <f>'[1]SED7'!H29</f>
        <v>35265</v>
      </c>
      <c r="C17" s="5">
        <f>'[2]SED9'!$H30</f>
        <v>24657</v>
      </c>
      <c r="D17" s="6">
        <f t="shared" si="0"/>
        <v>0.4114849304095324</v>
      </c>
      <c r="E17" s="5">
        <f>'[1]SED7'!$D29</f>
        <v>56654</v>
      </c>
      <c r="F17" s="5">
        <f>'[2]SED9'!$D30</f>
        <v>7063</v>
      </c>
      <c r="G17" s="6">
        <f t="shared" si="1"/>
        <v>0.1108495377999592</v>
      </c>
      <c r="H17" s="5">
        <f>'[1]SED7'!E29+'[1]SED7'!F29</f>
        <v>18165</v>
      </c>
      <c r="I17" s="5">
        <f>'[2]SED9'!$E30+'[2]SED9'!$F30</f>
        <v>5975</v>
      </c>
      <c r="J17" s="6">
        <f t="shared" si="2"/>
        <v>0.24751449875724937</v>
      </c>
      <c r="K17" s="6"/>
      <c r="L17" s="6"/>
      <c r="M17" s="6"/>
      <c r="N17" s="6"/>
      <c r="O17" s="5">
        <f>'[1]SED7'!$G29</f>
        <v>16672</v>
      </c>
      <c r="P17" s="5">
        <f>'[2]SED9'!$G30</f>
        <v>9734</v>
      </c>
      <c r="Q17" s="6">
        <f t="shared" si="3"/>
        <v>0.36862834204347494</v>
      </c>
    </row>
    <row r="18" spans="1:17" ht="12.75">
      <c r="A18" s="2" t="s">
        <v>16</v>
      </c>
      <c r="B18" s="5">
        <f>'[1]SED7'!H30</f>
        <v>33222</v>
      </c>
      <c r="C18" s="5">
        <f>'[2]SED9'!$H31</f>
        <v>24313</v>
      </c>
      <c r="D18" s="6">
        <f t="shared" si="0"/>
        <v>0.4225775614843139</v>
      </c>
      <c r="E18" s="5">
        <f>'[1]SED7'!$D30</f>
        <v>59185</v>
      </c>
      <c r="F18" s="5">
        <f>'[2]SED9'!$D31</f>
        <v>8275</v>
      </c>
      <c r="G18" s="6">
        <f t="shared" si="1"/>
        <v>0.12266528313074415</v>
      </c>
      <c r="H18" s="5">
        <f>'[1]SED7'!E30+'[1]SED7'!F30</f>
        <v>17991</v>
      </c>
      <c r="I18" s="5">
        <f>'[2]SED9'!$E31+'[2]SED9'!$F31</f>
        <v>6333</v>
      </c>
      <c r="J18" s="6">
        <f t="shared" si="2"/>
        <v>0.2603601381351751</v>
      </c>
      <c r="K18" s="6"/>
      <c r="L18" s="6"/>
      <c r="M18" s="6"/>
      <c r="N18" s="6"/>
      <c r="O18" s="5">
        <f>'[1]SED7'!$G30</f>
        <v>19966</v>
      </c>
      <c r="P18" s="5">
        <f>'[2]SED9'!$G31</f>
        <v>12173</v>
      </c>
      <c r="Q18" s="6">
        <f t="shared" si="3"/>
        <v>0.3787610068763807</v>
      </c>
    </row>
    <row r="19" spans="1:17" ht="12.75">
      <c r="A19" s="2" t="s">
        <v>17</v>
      </c>
      <c r="B19" s="5">
        <f>'[1]SED7'!H31</f>
        <v>31132</v>
      </c>
      <c r="C19" s="5">
        <f>'[2]SED9'!$H32</f>
        <v>24279</v>
      </c>
      <c r="D19" s="6">
        <f t="shared" si="0"/>
        <v>0.43816209777841947</v>
      </c>
      <c r="E19" s="5">
        <f>'[1]SED7'!$D31</f>
        <v>63018</v>
      </c>
      <c r="F19" s="5">
        <f>'[2]SED9'!$D32</f>
        <v>9652</v>
      </c>
      <c r="G19" s="6">
        <f t="shared" si="1"/>
        <v>0.13281959543140223</v>
      </c>
      <c r="H19" s="5">
        <f>'[1]SED7'!E31+'[1]SED7'!F31</f>
        <v>17036</v>
      </c>
      <c r="I19" s="5">
        <f>'[2]SED9'!$E32+'[2]SED9'!$F32</f>
        <v>6459</v>
      </c>
      <c r="J19" s="6">
        <f t="shared" si="2"/>
        <v>0.2749095552245159</v>
      </c>
      <c r="K19" s="6"/>
      <c r="L19" s="6"/>
      <c r="M19" s="6"/>
      <c r="N19" s="6"/>
      <c r="O19" s="5">
        <f>'[1]SED7'!$G31</f>
        <v>22802</v>
      </c>
      <c r="P19" s="5">
        <f>'[2]SED9'!$G32</f>
        <v>14542</v>
      </c>
      <c r="Q19" s="6">
        <f t="shared" si="3"/>
        <v>0.3894065981148243</v>
      </c>
    </row>
    <row r="20" spans="1:17" ht="12.75">
      <c r="A20" s="2" t="s">
        <v>18</v>
      </c>
      <c r="B20" s="5">
        <f>'[1]SED7'!H32</f>
        <v>29108</v>
      </c>
      <c r="C20" s="5">
        <f>'[2]SED9'!$H33</f>
        <v>23243</v>
      </c>
      <c r="D20" s="6">
        <f t="shared" si="0"/>
        <v>0.4439838780539054</v>
      </c>
      <c r="E20" s="5">
        <f>'[1]SED7'!$D32</f>
        <v>65424</v>
      </c>
      <c r="F20" s="5">
        <f>'[2]SED9'!$D33</f>
        <v>10729</v>
      </c>
      <c r="G20" s="6">
        <f t="shared" si="1"/>
        <v>0.14088742400168083</v>
      </c>
      <c r="H20" s="5">
        <f>'[1]SED7'!E32+'[1]SED7'!F32</f>
        <v>17166</v>
      </c>
      <c r="I20" s="5">
        <f>'[2]SED9'!$E33+'[2]SED9'!$F33</f>
        <v>6590</v>
      </c>
      <c r="J20" s="6">
        <f t="shared" si="2"/>
        <v>0.2774036033002189</v>
      </c>
      <c r="K20" s="6"/>
      <c r="L20" s="6"/>
      <c r="M20" s="6"/>
      <c r="N20" s="6"/>
      <c r="O20" s="5">
        <f>'[1]SED7'!$G32</f>
        <v>27893</v>
      </c>
      <c r="P20" s="5">
        <f>'[2]SED9'!$G33</f>
        <v>18053</v>
      </c>
      <c r="Q20" s="6">
        <f t="shared" si="3"/>
        <v>0.3929177730379141</v>
      </c>
    </row>
    <row r="21" spans="1:17" ht="12.75">
      <c r="A21" s="2" t="s">
        <v>19</v>
      </c>
      <c r="B21" s="5">
        <f>'[1]SED7'!H33</f>
        <v>28172</v>
      </c>
      <c r="C21" s="5">
        <f>'[2]SED9'!$H34</f>
        <v>23140</v>
      </c>
      <c r="D21" s="6">
        <f t="shared" si="0"/>
        <v>0.4509666354848768</v>
      </c>
      <c r="E21" s="5">
        <f>'[1]SED7'!$D33</f>
        <v>66326</v>
      </c>
      <c r="F21" s="5">
        <f>'[2]SED9'!$D34</f>
        <v>11246</v>
      </c>
      <c r="G21" s="6">
        <f t="shared" si="1"/>
        <v>0.1449749909761254</v>
      </c>
      <c r="H21" s="5">
        <f>'[1]SED7'!E33+'[1]SED7'!F33</f>
        <v>17149</v>
      </c>
      <c r="I21" s="5">
        <f>'[2]SED9'!$E34+'[2]SED9'!$F34</f>
        <v>6697</v>
      </c>
      <c r="J21" s="6">
        <f t="shared" si="2"/>
        <v>0.28084374737901535</v>
      </c>
      <c r="K21" s="6"/>
      <c r="L21" s="6"/>
      <c r="M21" s="6"/>
      <c r="N21" s="6"/>
      <c r="O21" s="5">
        <f>'[1]SED7'!$G33</f>
        <v>32985</v>
      </c>
      <c r="P21" s="5">
        <f>'[2]SED9'!$G34</f>
        <v>21525</v>
      </c>
      <c r="Q21" s="6">
        <f t="shared" si="3"/>
        <v>0.3948816730875069</v>
      </c>
    </row>
    <row r="22" spans="1:17" ht="12.75">
      <c r="A22" s="2" t="s">
        <v>20</v>
      </c>
      <c r="B22" s="5">
        <f>'[1]SED7'!H35</f>
        <v>27488</v>
      </c>
      <c r="C22" s="5">
        <f>'[2]SED9'!$H36</f>
        <v>22953</v>
      </c>
      <c r="D22" s="6">
        <f t="shared" si="0"/>
        <v>0.45504648995856545</v>
      </c>
      <c r="E22" s="5">
        <f>'[1]SED7'!$D35</f>
        <v>65682</v>
      </c>
      <c r="F22" s="5">
        <f>'[2]SED9'!$D36</f>
        <v>11138</v>
      </c>
      <c r="G22" s="6">
        <f t="shared" si="1"/>
        <v>0.14498828430096328</v>
      </c>
      <c r="H22" s="5">
        <f>'[1]SED7'!E35+'[1]SED7'!F35</f>
        <v>15810</v>
      </c>
      <c r="I22" s="5">
        <f>'[2]SED9'!$E36+'[2]SED9'!$F36</f>
        <v>6050</v>
      </c>
      <c r="J22" s="6">
        <f t="shared" si="2"/>
        <v>0.2767612076852699</v>
      </c>
      <c r="K22" s="6"/>
      <c r="L22" s="6"/>
      <c r="M22" s="6"/>
      <c r="N22" s="6"/>
      <c r="O22" s="5">
        <f>'[1]SED7'!$G35</f>
        <v>35920</v>
      </c>
      <c r="P22" s="5">
        <f>'[2]SED9'!$G36</f>
        <v>22806</v>
      </c>
      <c r="Q22" s="6">
        <f t="shared" si="3"/>
        <v>0.3883458774648367</v>
      </c>
    </row>
    <row r="23" spans="1:17" ht="12.75">
      <c r="A23" s="2" t="s">
        <v>21</v>
      </c>
      <c r="B23" s="5">
        <f>'[1]SED7'!H36</f>
        <v>26168</v>
      </c>
      <c r="C23" s="5">
        <f>'[2]SED9'!$H37</f>
        <v>22403</v>
      </c>
      <c r="D23" s="6">
        <f t="shared" si="0"/>
        <v>0.4612423050791625</v>
      </c>
      <c r="E23" s="5">
        <f>'[1]SED7'!$D36</f>
        <v>63021</v>
      </c>
      <c r="F23" s="5">
        <f>'[2]SED9'!$D37</f>
        <v>11404</v>
      </c>
      <c r="G23" s="6">
        <f t="shared" si="1"/>
        <v>0.15322808196170642</v>
      </c>
      <c r="H23" s="5">
        <f>'[1]SED7'!E36+'[1]SED7'!F36</f>
        <v>14421</v>
      </c>
      <c r="I23" s="5">
        <f>'[2]SED9'!$E37+'[2]SED9'!$F37</f>
        <v>5732</v>
      </c>
      <c r="J23" s="6">
        <f t="shared" si="2"/>
        <v>0.28442415521262343</v>
      </c>
      <c r="K23" s="6"/>
      <c r="L23" s="6"/>
      <c r="M23" s="6"/>
      <c r="N23" s="6"/>
      <c r="O23" s="5">
        <f>'[1]SED7'!$G36</f>
        <v>34871</v>
      </c>
      <c r="P23" s="5">
        <f>'[2]SED9'!$G37</f>
        <v>21571</v>
      </c>
      <c r="Q23" s="6">
        <f t="shared" si="3"/>
        <v>0.38217993692640234</v>
      </c>
    </row>
    <row r="24" spans="1:17" ht="12.75">
      <c r="A24" s="2" t="s">
        <v>22</v>
      </c>
      <c r="B24" s="5">
        <f>'[1]SED7'!H37</f>
        <v>24550</v>
      </c>
      <c r="C24" s="5">
        <f>'[2]SED9'!$H38</f>
        <v>22375</v>
      </c>
      <c r="D24" s="6">
        <f t="shared" si="0"/>
        <v>0.47682472029834844</v>
      </c>
      <c r="E24" s="5">
        <f>'[1]SED7'!$D37</f>
        <v>59375</v>
      </c>
      <c r="F24" s="5">
        <f>'[2]SED9'!$D38</f>
        <v>10779</v>
      </c>
      <c r="G24" s="6">
        <f t="shared" si="1"/>
        <v>0.15364768936910225</v>
      </c>
      <c r="H24" s="5">
        <f>'[1]SED7'!E37+'[1]SED7'!F37</f>
        <v>12380</v>
      </c>
      <c r="I24" s="5">
        <f>'[2]SED9'!$E38+'[2]SED9'!$F38</f>
        <v>5429</v>
      </c>
      <c r="J24" s="6">
        <f t="shared" si="2"/>
        <v>0.3048458644505587</v>
      </c>
      <c r="K24" s="6"/>
      <c r="L24" s="6"/>
      <c r="M24" s="6"/>
      <c r="N24" s="6"/>
      <c r="O24" s="5">
        <f>'[1]SED7'!$G37</f>
        <v>32112</v>
      </c>
      <c r="P24" s="5">
        <f>'[2]SED9'!$G38</f>
        <v>18765</v>
      </c>
      <c r="Q24" s="6">
        <f t="shared" si="3"/>
        <v>0.3688307093578631</v>
      </c>
    </row>
    <row r="25" spans="1:17" ht="12.75">
      <c r="A25" s="2" t="s">
        <v>23</v>
      </c>
      <c r="B25" s="5">
        <f>'[1]SED7'!H38</f>
        <v>23852</v>
      </c>
      <c r="C25" s="5">
        <f>'[2]SED9'!$H39</f>
        <v>21679</v>
      </c>
      <c r="D25" s="6">
        <f t="shared" si="0"/>
        <v>0.4761371373350025</v>
      </c>
      <c r="E25" s="5">
        <f>'[1]SED7'!$D38</f>
        <v>56759</v>
      </c>
      <c r="F25" s="5">
        <f>'[2]SED9'!$D39</f>
        <v>10188</v>
      </c>
      <c r="G25" s="6">
        <f t="shared" si="1"/>
        <v>0.1521800827520277</v>
      </c>
      <c r="H25" s="5">
        <f>'[1]SED7'!E38+'[1]SED7'!F38</f>
        <v>12157</v>
      </c>
      <c r="I25" s="5">
        <f>'[2]SED9'!$E39+'[2]SED9'!$F39</f>
        <v>5172</v>
      </c>
      <c r="J25" s="6">
        <f t="shared" si="2"/>
        <v>0.2984592301921634</v>
      </c>
      <c r="K25" s="6"/>
      <c r="L25" s="6"/>
      <c r="M25" s="6"/>
      <c r="N25" s="6"/>
      <c r="O25" s="5">
        <f>'[1]SED7'!$G38</f>
        <v>29682</v>
      </c>
      <c r="P25" s="5">
        <f>'[2]SED9'!$G39</f>
        <v>16595</v>
      </c>
      <c r="Q25" s="6">
        <f t="shared" si="3"/>
        <v>0.3586014650906498</v>
      </c>
    </row>
    <row r="26" spans="1:17" ht="12.75">
      <c r="A26" s="2" t="s">
        <v>24</v>
      </c>
      <c r="B26" s="5">
        <f>'[1]SED7'!H39</f>
        <v>24050</v>
      </c>
      <c r="C26" s="5">
        <f>'[2]SED9'!$H40</f>
        <v>22401</v>
      </c>
      <c r="D26" s="6">
        <f t="shared" si="0"/>
        <v>0.4822501130223246</v>
      </c>
      <c r="E26" s="5">
        <f>'[1]SED7'!$D39</f>
        <v>54732</v>
      </c>
      <c r="F26" s="5">
        <f>'[2]SED9'!$D40</f>
        <v>9973</v>
      </c>
      <c r="G26" s="6">
        <f t="shared" si="1"/>
        <v>0.1541302835947763</v>
      </c>
      <c r="H26" s="5">
        <f>'[1]SED7'!E39+'[1]SED7'!F39</f>
        <v>11107</v>
      </c>
      <c r="I26" s="5">
        <f>'[2]SED9'!$E40+'[2]SED9'!$F40</f>
        <v>5094</v>
      </c>
      <c r="J26" s="6">
        <f t="shared" si="2"/>
        <v>0.3144250354916363</v>
      </c>
      <c r="K26" s="6"/>
      <c r="L26" s="6"/>
      <c r="M26" s="6"/>
      <c r="N26" s="6"/>
      <c r="O26" s="5">
        <f>'[1]SED7'!$G39</f>
        <v>27184</v>
      </c>
      <c r="P26" s="5">
        <f>'[2]SED9'!$G40</f>
        <v>15185</v>
      </c>
      <c r="Q26" s="6">
        <f t="shared" si="3"/>
        <v>0.3583988293327669</v>
      </c>
    </row>
    <row r="27" spans="1:17" ht="12.75">
      <c r="A27" s="2" t="s">
        <v>25</v>
      </c>
      <c r="B27" s="5">
        <f>'[1]SED7'!H41</f>
        <v>25007</v>
      </c>
      <c r="C27" s="5">
        <f>'[2]SED9'!$H42</f>
        <v>23776</v>
      </c>
      <c r="D27" s="6">
        <f t="shared" si="0"/>
        <v>0.4873828997806613</v>
      </c>
      <c r="E27" s="5">
        <f>'[1]SED7'!$D41</f>
        <v>52522</v>
      </c>
      <c r="F27" s="5">
        <f>'[2]SED9'!$D42</f>
        <v>9665</v>
      </c>
      <c r="G27" s="6">
        <f t="shared" si="1"/>
        <v>0.15541833502178912</v>
      </c>
      <c r="H27" s="5">
        <f>'[1]SED7'!E41+'[1]SED7'!F41</f>
        <v>11199</v>
      </c>
      <c r="I27" s="5">
        <f>'[2]SED9'!$E42+'[2]SED9'!$F42</f>
        <v>5207</v>
      </c>
      <c r="J27" s="6">
        <f t="shared" si="2"/>
        <v>0.3173838839448982</v>
      </c>
      <c r="K27" s="6"/>
      <c r="L27" s="6"/>
      <c r="M27" s="6"/>
      <c r="N27" s="6"/>
      <c r="O27" s="5">
        <f>'[1]SED7'!$G41</f>
        <v>25700</v>
      </c>
      <c r="P27" s="5">
        <f>'[2]SED9'!$G42</f>
        <v>14494</v>
      </c>
      <c r="Q27" s="6">
        <f t="shared" si="3"/>
        <v>0.36060108473901575</v>
      </c>
    </row>
    <row r="28" spans="1:17" ht="12.75">
      <c r="A28" s="2" t="s">
        <v>26</v>
      </c>
      <c r="B28" s="5">
        <f>'[1]SED7'!H42</f>
        <v>27473</v>
      </c>
      <c r="C28" s="5">
        <f>'[2]SED9'!$H43</f>
        <v>26720</v>
      </c>
      <c r="D28" s="6">
        <f t="shared" si="0"/>
        <v>0.49305260827044084</v>
      </c>
      <c r="E28" s="5">
        <f>'[1]SED7'!$D42</f>
        <v>52305</v>
      </c>
      <c r="F28" s="5">
        <f>'[2]SED9'!$D43</f>
        <v>9636</v>
      </c>
      <c r="G28" s="6">
        <f t="shared" si="1"/>
        <v>0.1555673947789025</v>
      </c>
      <c r="H28" s="5">
        <f>'[1]SED7'!E42+'[1]SED7'!F42</f>
        <v>11466</v>
      </c>
      <c r="I28" s="5">
        <f>'[2]SED9'!$E43+'[2]SED9'!$F43</f>
        <v>5610</v>
      </c>
      <c r="J28" s="6">
        <f t="shared" si="2"/>
        <v>0.3285312719606465</v>
      </c>
      <c r="K28" s="6"/>
      <c r="L28" s="6"/>
      <c r="M28" s="6"/>
      <c r="N28" s="6"/>
      <c r="O28" s="5">
        <f>'[1]SED7'!$G42</f>
        <v>25693</v>
      </c>
      <c r="P28" s="5">
        <f>'[2]SED9'!$G43</f>
        <v>14196</v>
      </c>
      <c r="Q28" s="6">
        <f t="shared" si="3"/>
        <v>0.3558875880568578</v>
      </c>
    </row>
    <row r="29" spans="1:17" ht="12.75">
      <c r="A29" s="2" t="s">
        <v>27</v>
      </c>
      <c r="B29" s="5">
        <f>'[1]SED7'!H43</f>
        <v>30439</v>
      </c>
      <c r="C29" s="5">
        <f>'[2]SED9'!$H44</f>
        <v>29182</v>
      </c>
      <c r="D29" s="6">
        <f t="shared" si="0"/>
        <v>0.4894584123043894</v>
      </c>
      <c r="E29" s="5">
        <f>'[1]SED7'!$D43</f>
        <v>52724</v>
      </c>
      <c r="F29" s="5">
        <f>'[2]SED9'!$D44</f>
        <v>9981</v>
      </c>
      <c r="G29" s="6">
        <f t="shared" si="1"/>
        <v>0.15917390957658878</v>
      </c>
      <c r="H29" s="5">
        <f>'[1]SED7'!E43+'[1]SED7'!F43</f>
        <v>11877</v>
      </c>
      <c r="I29" s="5">
        <f>'[2]SED9'!$E44+'[2]SED9'!$F44</f>
        <v>5814</v>
      </c>
      <c r="J29" s="6">
        <f t="shared" si="2"/>
        <v>0.32864168221129386</v>
      </c>
      <c r="K29" s="6"/>
      <c r="L29" s="6"/>
      <c r="M29" s="6"/>
      <c r="N29" s="6"/>
      <c r="O29" s="5">
        <f>'[1]SED7'!$G43</f>
        <v>25483</v>
      </c>
      <c r="P29" s="5">
        <f>'[2]SED9'!$G44</f>
        <v>13950</v>
      </c>
      <c r="Q29" s="6">
        <f t="shared" si="3"/>
        <v>0.3537646133948723</v>
      </c>
    </row>
    <row r="30" spans="1:17" ht="12.75">
      <c r="A30" s="3" t="s">
        <v>28</v>
      </c>
      <c r="B30" s="5">
        <f>'[1]SED7'!H44</f>
        <v>33347</v>
      </c>
      <c r="C30" s="5">
        <f>'[2]SED9'!$H45</f>
        <v>31921</v>
      </c>
      <c r="D30" s="6">
        <f t="shared" si="0"/>
        <v>0.4890758105043819</v>
      </c>
      <c r="E30" s="5">
        <f>'[1]SED7'!$D44</f>
        <v>52609</v>
      </c>
      <c r="F30" s="5">
        <f>'[2]SED9'!$D45</f>
        <v>10403</v>
      </c>
      <c r="G30" s="6">
        <f t="shared" si="1"/>
        <v>0.16509553735796356</v>
      </c>
      <c r="H30" s="5">
        <f>'[1]SED7'!E44+'[1]SED7'!F44</f>
        <v>12253</v>
      </c>
      <c r="I30" s="5">
        <f>'[2]SED9'!$E45+'[2]SED9'!$F45</f>
        <v>6270</v>
      </c>
      <c r="J30" s="6">
        <f t="shared" si="2"/>
        <v>0.3384980834638018</v>
      </c>
      <c r="K30" s="6"/>
      <c r="L30" s="6"/>
      <c r="M30" s="6"/>
      <c r="N30" s="6"/>
      <c r="O30" s="5">
        <f>'[1]SED7'!$G44</f>
        <v>25397</v>
      </c>
      <c r="P30" s="5">
        <f>'[2]SED9'!$G45</f>
        <v>13788</v>
      </c>
      <c r="Q30" s="6">
        <f t="shared" si="3"/>
        <v>0.3518693377567947</v>
      </c>
    </row>
    <row r="31" spans="1:17" ht="12.75">
      <c r="A31" s="4" t="s">
        <v>29</v>
      </c>
      <c r="B31" s="5">
        <f>'[1]SED7'!H45</f>
        <v>35915</v>
      </c>
      <c r="C31" s="5">
        <f>'[2]SED9'!$H46</f>
        <v>35555</v>
      </c>
      <c r="D31" s="6">
        <f t="shared" si="0"/>
        <v>0.4974814607527634</v>
      </c>
      <c r="E31" s="5">
        <f>'[1]SED7'!$D45</f>
        <v>52421</v>
      </c>
      <c r="F31" s="5">
        <f>'[2]SED9'!$D46</f>
        <v>10950</v>
      </c>
      <c r="G31" s="6">
        <f t="shared" si="1"/>
        <v>0.17279197109087754</v>
      </c>
      <c r="H31" s="5">
        <f>'[1]SED7'!E45+'[1]SED7'!F45</f>
        <v>12559</v>
      </c>
      <c r="I31" s="5">
        <f>'[2]SED9'!$E46+'[2]SED9'!$F46</f>
        <v>6816</v>
      </c>
      <c r="J31" s="6">
        <f t="shared" si="2"/>
        <v>0.35179354838709676</v>
      </c>
      <c r="K31" s="6"/>
      <c r="L31" s="6"/>
      <c r="M31" s="6"/>
      <c r="N31" s="6"/>
      <c r="O31" s="5">
        <f>'[1]SED7'!$G45</f>
        <v>25066</v>
      </c>
      <c r="P31" s="5">
        <f>'[2]SED9'!$G46</f>
        <v>13554</v>
      </c>
      <c r="Q31" s="6">
        <f t="shared" si="3"/>
        <v>0.3509580528223718</v>
      </c>
    </row>
    <row r="32" spans="1:17" ht="13.5">
      <c r="A32" s="4" t="s">
        <v>40</v>
      </c>
      <c r="B32" s="9">
        <v>39100</v>
      </c>
      <c r="C32" s="9">
        <v>39369</v>
      </c>
      <c r="D32" s="6">
        <f t="shared" si="0"/>
        <v>0.5017140526832252</v>
      </c>
      <c r="E32" s="9">
        <v>51798</v>
      </c>
      <c r="F32" s="9">
        <v>11316</v>
      </c>
      <c r="G32" s="6">
        <f t="shared" si="1"/>
        <v>0.17929460975377887</v>
      </c>
      <c r="H32" s="10">
        <v>9694</v>
      </c>
      <c r="I32" s="10">
        <v>5702</v>
      </c>
      <c r="J32" s="6">
        <f t="shared" si="2"/>
        <v>0.3703559366069109</v>
      </c>
      <c r="K32" s="9">
        <v>17773</v>
      </c>
      <c r="L32" s="10">
        <v>6772</v>
      </c>
      <c r="M32" s="10">
        <v>7084</v>
      </c>
      <c r="N32" s="10">
        <v>5992</v>
      </c>
      <c r="O32" s="5">
        <f aca="true" t="shared" si="4" ref="O32:P36">K32+M32</f>
        <v>24857</v>
      </c>
      <c r="P32" s="5">
        <f t="shared" si="4"/>
        <v>12764</v>
      </c>
      <c r="Q32" s="6">
        <f t="shared" si="3"/>
        <v>0.3392785944020627</v>
      </c>
    </row>
    <row r="33" spans="1:17" ht="13.5">
      <c r="A33" s="4" t="s">
        <v>41</v>
      </c>
      <c r="B33" s="9">
        <v>39967</v>
      </c>
      <c r="C33" s="9">
        <v>42533</v>
      </c>
      <c r="D33" s="6">
        <f t="shared" si="0"/>
        <v>0.5155515151515152</v>
      </c>
      <c r="E33" s="9">
        <v>50882</v>
      </c>
      <c r="F33" s="9">
        <v>11470</v>
      </c>
      <c r="G33" s="6">
        <f t="shared" si="1"/>
        <v>0.18395560687708493</v>
      </c>
      <c r="H33" s="10">
        <v>9382</v>
      </c>
      <c r="I33" s="10">
        <v>5882</v>
      </c>
      <c r="J33" s="6">
        <f t="shared" si="2"/>
        <v>0.3853511530398323</v>
      </c>
      <c r="K33" s="9">
        <v>18490</v>
      </c>
      <c r="L33" s="10">
        <v>6903</v>
      </c>
      <c r="M33" s="10">
        <v>6834</v>
      </c>
      <c r="N33" s="10">
        <v>5889</v>
      </c>
      <c r="O33" s="5">
        <f t="shared" si="4"/>
        <v>25324</v>
      </c>
      <c r="P33" s="5">
        <f t="shared" si="4"/>
        <v>12792</v>
      </c>
      <c r="Q33" s="6">
        <f t="shared" si="3"/>
        <v>0.33560709413369716</v>
      </c>
    </row>
    <row r="34" spans="1:17" ht="13.5">
      <c r="A34" s="4" t="s">
        <v>42</v>
      </c>
      <c r="B34" s="9">
        <v>40235</v>
      </c>
      <c r="C34" s="9">
        <v>44844</v>
      </c>
      <c r="D34" s="6">
        <f t="shared" si="0"/>
        <v>0.527086590110368</v>
      </c>
      <c r="E34" s="9">
        <v>49575</v>
      </c>
      <c r="F34" s="9">
        <v>11339</v>
      </c>
      <c r="G34" s="6">
        <f t="shared" si="1"/>
        <v>0.18614768361952916</v>
      </c>
      <c r="H34" s="10">
        <v>9279</v>
      </c>
      <c r="I34" s="10">
        <v>5994</v>
      </c>
      <c r="J34" s="6">
        <f t="shared" si="2"/>
        <v>0.3924572775486152</v>
      </c>
      <c r="K34" s="9">
        <v>20235</v>
      </c>
      <c r="L34" s="10">
        <v>7439</v>
      </c>
      <c r="M34" s="10">
        <v>6435</v>
      </c>
      <c r="N34" s="10">
        <v>5659</v>
      </c>
      <c r="O34" s="5">
        <f t="shared" si="4"/>
        <v>26670</v>
      </c>
      <c r="P34" s="5">
        <f t="shared" si="4"/>
        <v>13098</v>
      </c>
      <c r="Q34" s="6">
        <f t="shared" si="3"/>
        <v>0.32936028968014486</v>
      </c>
    </row>
    <row r="35" spans="1:17" ht="13.5">
      <c r="A35" s="4" t="s">
        <v>43</v>
      </c>
      <c r="B35" s="9">
        <v>36726</v>
      </c>
      <c r="C35" s="9">
        <v>46422</v>
      </c>
      <c r="D35" s="6">
        <f t="shared" si="0"/>
        <v>0.5583056718141146</v>
      </c>
      <c r="E35" s="9">
        <v>47320</v>
      </c>
      <c r="F35" s="9">
        <v>12216</v>
      </c>
      <c r="G35" s="6">
        <f t="shared" si="1"/>
        <v>0.20518677774791722</v>
      </c>
      <c r="H35" s="10">
        <v>8590</v>
      </c>
      <c r="I35" s="10">
        <v>5990</v>
      </c>
      <c r="J35" s="6">
        <f t="shared" si="2"/>
        <v>0.4108367626886145</v>
      </c>
      <c r="K35" s="9">
        <v>26914</v>
      </c>
      <c r="L35" s="9">
        <v>10474</v>
      </c>
      <c r="M35" s="10">
        <v>6131</v>
      </c>
      <c r="N35" s="10">
        <v>5604</v>
      </c>
      <c r="O35" s="5">
        <f t="shared" si="4"/>
        <v>33045</v>
      </c>
      <c r="P35" s="5">
        <f t="shared" si="4"/>
        <v>16078</v>
      </c>
      <c r="Q35" s="6">
        <f t="shared" si="3"/>
        <v>0.32730085703234735</v>
      </c>
    </row>
    <row r="36" spans="1:17" ht="13.5">
      <c r="A36" s="4" t="s">
        <v>44</v>
      </c>
      <c r="B36" s="9">
        <v>33981</v>
      </c>
      <c r="C36" s="9">
        <v>45575</v>
      </c>
      <c r="D36" s="6">
        <f t="shared" si="0"/>
        <v>0.5728669113580371</v>
      </c>
      <c r="E36" s="9">
        <v>47344</v>
      </c>
      <c r="F36" s="9">
        <v>11914</v>
      </c>
      <c r="G36" s="6">
        <f t="shared" si="1"/>
        <v>0.2010530223767255</v>
      </c>
      <c r="H36" s="10">
        <v>8252</v>
      </c>
      <c r="I36" s="10">
        <v>5911</v>
      </c>
      <c r="J36" s="6">
        <f t="shared" si="2"/>
        <v>0.41735508013838873</v>
      </c>
      <c r="K36" s="9">
        <v>31284</v>
      </c>
      <c r="L36" s="9">
        <v>11900</v>
      </c>
      <c r="M36" s="10">
        <v>5958</v>
      </c>
      <c r="N36" s="10">
        <v>5497</v>
      </c>
      <c r="O36" s="5">
        <f t="shared" si="4"/>
        <v>37242</v>
      </c>
      <c r="P36" s="5">
        <f t="shared" si="4"/>
        <v>17397</v>
      </c>
      <c r="Q36" s="6">
        <f t="shared" si="3"/>
        <v>0.31839894580793937</v>
      </c>
    </row>
    <row r="37" spans="2:17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9" sqref="P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H1">
      <selection activeCell="H2" sqref="H2:L36"/>
    </sheetView>
  </sheetViews>
  <sheetFormatPr defaultColWidth="9.140625" defaultRowHeight="12.75"/>
  <sheetData>
    <row r="2" spans="1:12" ht="12.75">
      <c r="A2" t="s">
        <v>0</v>
      </c>
      <c r="C2" t="s">
        <v>32</v>
      </c>
      <c r="D2" t="s">
        <v>33</v>
      </c>
      <c r="E2" t="s">
        <v>35</v>
      </c>
      <c r="F2" t="s">
        <v>34</v>
      </c>
      <c r="H2" t="s">
        <v>0</v>
      </c>
      <c r="I2" t="s">
        <v>32</v>
      </c>
      <c r="J2" t="s">
        <v>33</v>
      </c>
      <c r="K2" t="s">
        <v>35</v>
      </c>
      <c r="L2" t="s">
        <v>34</v>
      </c>
    </row>
    <row r="3" spans="1:12" ht="12.75">
      <c r="A3" t="s">
        <v>1</v>
      </c>
      <c r="B3">
        <v>1967</v>
      </c>
      <c r="C3">
        <v>0.24463664624949982</v>
      </c>
      <c r="D3">
        <v>0.005083294195651573</v>
      </c>
      <c r="E3">
        <v>0.34064096609382255</v>
      </c>
      <c r="F3">
        <v>0.1350728223584322</v>
      </c>
      <c r="H3">
        <v>1967</v>
      </c>
      <c r="I3">
        <f>C3*100</f>
        <v>24.46366462494998</v>
      </c>
      <c r="J3">
        <f>D3*100</f>
        <v>0.5083294195651573</v>
      </c>
      <c r="K3">
        <f>E3*100</f>
        <v>34.064096609382254</v>
      </c>
      <c r="L3">
        <f>F3*100</f>
        <v>13.50728223584322</v>
      </c>
    </row>
    <row r="4" spans="1:12" ht="12.75">
      <c r="A4" t="s">
        <v>2</v>
      </c>
      <c r="B4">
        <v>1968</v>
      </c>
      <c r="C4">
        <v>0.24808389363880357</v>
      </c>
      <c r="D4">
        <v>0.005732484076433121</v>
      </c>
      <c r="E4">
        <v>0.3670901843547583</v>
      </c>
      <c r="F4">
        <v>0.13774772914946326</v>
      </c>
      <c r="H4">
        <v>1968</v>
      </c>
      <c r="I4">
        <f aca="true" t="shared" si="0" ref="I4:I31">C4*100</f>
        <v>24.808389363880355</v>
      </c>
      <c r="J4">
        <f aca="true" t="shared" si="1" ref="J4:J31">D4*100</f>
        <v>0.5732484076433121</v>
      </c>
      <c r="K4">
        <f aca="true" t="shared" si="2" ref="K4:K31">E4*100</f>
        <v>36.70901843547583</v>
      </c>
      <c r="L4">
        <f aca="true" t="shared" si="3" ref="L4:L31">F4*100</f>
        <v>13.774772914946325</v>
      </c>
    </row>
    <row r="5" spans="1:12" ht="12.75">
      <c r="A5" t="s">
        <v>3</v>
      </c>
      <c r="B5">
        <v>1969</v>
      </c>
      <c r="C5">
        <v>0.2444282945736434</v>
      </c>
      <c r="D5">
        <v>0.007503246597085277</v>
      </c>
      <c r="E5">
        <v>0.3661323992499027</v>
      </c>
      <c r="F5">
        <v>0.1370028310205597</v>
      </c>
      <c r="H5">
        <v>1969</v>
      </c>
      <c r="I5">
        <f t="shared" si="0"/>
        <v>24.44282945736434</v>
      </c>
      <c r="J5">
        <f t="shared" si="1"/>
        <v>0.7503246597085277</v>
      </c>
      <c r="K5">
        <f t="shared" si="2"/>
        <v>36.61323992499027</v>
      </c>
      <c r="L5">
        <f t="shared" si="3"/>
        <v>13.700283102055971</v>
      </c>
    </row>
    <row r="6" spans="1:12" ht="12.75">
      <c r="A6" t="s">
        <v>4</v>
      </c>
      <c r="B6">
        <v>1970</v>
      </c>
      <c r="C6">
        <v>0.24073615767093393</v>
      </c>
      <c r="D6">
        <v>0.007527362072816618</v>
      </c>
      <c r="E6">
        <v>0.36126283967157924</v>
      </c>
      <c r="F6">
        <v>0.13793904478721428</v>
      </c>
      <c r="H6">
        <v>1970</v>
      </c>
      <c r="I6">
        <f t="shared" si="0"/>
        <v>24.073615767093393</v>
      </c>
      <c r="J6">
        <f t="shared" si="1"/>
        <v>0.7527362072816618</v>
      </c>
      <c r="K6">
        <f t="shared" si="2"/>
        <v>36.126283967157924</v>
      </c>
      <c r="L6">
        <f t="shared" si="3"/>
        <v>13.793904478721428</v>
      </c>
    </row>
    <row r="7" spans="1:12" ht="12.75">
      <c r="A7" t="s">
        <v>5</v>
      </c>
      <c r="B7">
        <v>1971</v>
      </c>
      <c r="C7">
        <v>0.24090272918124564</v>
      </c>
      <c r="D7">
        <v>0.007978253182461103</v>
      </c>
      <c r="E7">
        <v>0.35955467662784735</v>
      </c>
      <c r="F7">
        <v>0.1401208740120874</v>
      </c>
      <c r="H7">
        <v>1971</v>
      </c>
      <c r="I7">
        <f t="shared" si="0"/>
        <v>24.090272918124565</v>
      </c>
      <c r="J7">
        <f t="shared" si="1"/>
        <v>0.7978253182461102</v>
      </c>
      <c r="K7">
        <f t="shared" si="2"/>
        <v>35.955467662784734</v>
      </c>
      <c r="L7">
        <f t="shared" si="3"/>
        <v>14.012087401208738</v>
      </c>
    </row>
    <row r="8" spans="1:12" ht="12.75">
      <c r="A8" t="s">
        <v>6</v>
      </c>
      <c r="B8">
        <v>1972</v>
      </c>
      <c r="C8">
        <v>0.2438756704147771</v>
      </c>
      <c r="D8">
        <v>0.01076327361029074</v>
      </c>
      <c r="E8">
        <v>0.359045871559633</v>
      </c>
      <c r="F8">
        <v>0.15084575207245196</v>
      </c>
      <c r="H8">
        <v>1972</v>
      </c>
      <c r="I8">
        <f t="shared" si="0"/>
        <v>24.38756704147771</v>
      </c>
      <c r="J8">
        <f t="shared" si="1"/>
        <v>1.076327361029074</v>
      </c>
      <c r="K8">
        <f t="shared" si="2"/>
        <v>35.904587155963306</v>
      </c>
      <c r="L8">
        <f t="shared" si="3"/>
        <v>15.084575207245196</v>
      </c>
    </row>
    <row r="9" spans="1:12" ht="12.75">
      <c r="A9" t="s">
        <v>7</v>
      </c>
      <c r="B9">
        <v>1973</v>
      </c>
      <c r="C9">
        <v>0.25196116078775577</v>
      </c>
      <c r="D9">
        <v>0.012313217469377285</v>
      </c>
      <c r="E9">
        <v>0.36272159256030223</v>
      </c>
      <c r="F9">
        <v>0.1501274712588388</v>
      </c>
      <c r="H9">
        <v>1973</v>
      </c>
      <c r="I9">
        <f t="shared" si="0"/>
        <v>25.196116078775578</v>
      </c>
      <c r="J9">
        <f t="shared" si="1"/>
        <v>1.2313217469377284</v>
      </c>
      <c r="K9">
        <f t="shared" si="2"/>
        <v>36.27215925603022</v>
      </c>
      <c r="L9">
        <f t="shared" si="3"/>
        <v>15.01274712588388</v>
      </c>
    </row>
    <row r="10" spans="1:12" ht="12.75">
      <c r="A10" t="s">
        <v>8</v>
      </c>
      <c r="B10">
        <v>1974</v>
      </c>
      <c r="C10">
        <v>0.27028074823118925</v>
      </c>
      <c r="D10">
        <v>0.016139474657787645</v>
      </c>
      <c r="E10">
        <v>0.36578848325178775</v>
      </c>
      <c r="F10">
        <v>0.16614965219026132</v>
      </c>
      <c r="H10">
        <v>1974</v>
      </c>
      <c r="I10">
        <f t="shared" si="0"/>
        <v>27.028074823118924</v>
      </c>
      <c r="J10">
        <f t="shared" si="1"/>
        <v>1.6139474657787645</v>
      </c>
      <c r="K10">
        <f t="shared" si="2"/>
        <v>36.578848325178775</v>
      </c>
      <c r="L10">
        <f t="shared" si="3"/>
        <v>16.614965219026132</v>
      </c>
    </row>
    <row r="11" spans="1:12" ht="12.75">
      <c r="A11" t="s">
        <v>9</v>
      </c>
      <c r="B11">
        <v>1975</v>
      </c>
      <c r="C11">
        <v>0.2922754481989114</v>
      </c>
      <c r="D11">
        <v>0.021218360787464845</v>
      </c>
      <c r="E11">
        <v>0.37015180671370534</v>
      </c>
      <c r="F11">
        <v>0.1838298687613756</v>
      </c>
      <c r="H11">
        <v>1975</v>
      </c>
      <c r="I11">
        <f t="shared" si="0"/>
        <v>29.227544819891136</v>
      </c>
      <c r="J11">
        <f t="shared" si="1"/>
        <v>2.1218360787464845</v>
      </c>
      <c r="K11">
        <f t="shared" si="2"/>
        <v>37.01518067137054</v>
      </c>
      <c r="L11">
        <f t="shared" si="3"/>
        <v>18.38298687613756</v>
      </c>
    </row>
    <row r="12" spans="1:12" ht="12.75">
      <c r="A12" t="s">
        <v>10</v>
      </c>
      <c r="B12">
        <v>1976</v>
      </c>
      <c r="C12">
        <v>0.3119250328552654</v>
      </c>
      <c r="D12">
        <v>0.033952049497293114</v>
      </c>
      <c r="E12">
        <v>0.35302772541266264</v>
      </c>
      <c r="F12">
        <v>0.19212737316065542</v>
      </c>
      <c r="H12">
        <v>1976</v>
      </c>
      <c r="I12">
        <f t="shared" si="0"/>
        <v>31.19250328552654</v>
      </c>
      <c r="J12">
        <f t="shared" si="1"/>
        <v>3.3952049497293113</v>
      </c>
      <c r="K12">
        <f t="shared" si="2"/>
        <v>35.302772541266265</v>
      </c>
      <c r="L12">
        <f t="shared" si="3"/>
        <v>19.212737316065542</v>
      </c>
    </row>
    <row r="13" spans="1:12" ht="12.75">
      <c r="A13" t="s">
        <v>11</v>
      </c>
      <c r="B13">
        <v>1977</v>
      </c>
      <c r="C13">
        <v>0.32937143180948875</v>
      </c>
      <c r="D13">
        <v>0.0494233140701695</v>
      </c>
      <c r="E13">
        <v>0.3612330551401418</v>
      </c>
      <c r="F13">
        <v>0.20146082337317398</v>
      </c>
      <c r="H13">
        <v>1977</v>
      </c>
      <c r="I13">
        <f t="shared" si="0"/>
        <v>32.93714318094887</v>
      </c>
      <c r="J13">
        <f t="shared" si="1"/>
        <v>4.94233140701695</v>
      </c>
      <c r="K13">
        <f t="shared" si="2"/>
        <v>36.123305514014184</v>
      </c>
      <c r="L13">
        <f t="shared" si="3"/>
        <v>20.1460823373174</v>
      </c>
    </row>
    <row r="14" spans="1:12" ht="12.75">
      <c r="A14" t="s">
        <v>12</v>
      </c>
      <c r="B14">
        <v>1978</v>
      </c>
      <c r="C14">
        <v>0.35199017553998413</v>
      </c>
      <c r="D14">
        <v>0.07369156208334215</v>
      </c>
      <c r="E14">
        <v>0.35683814303638645</v>
      </c>
      <c r="F14">
        <v>0.21532878251101703</v>
      </c>
      <c r="H14">
        <v>1978</v>
      </c>
      <c r="I14">
        <f t="shared" si="0"/>
        <v>35.19901755399842</v>
      </c>
      <c r="J14">
        <f t="shared" si="1"/>
        <v>7.369156208334216</v>
      </c>
      <c r="K14">
        <f t="shared" si="2"/>
        <v>35.68381430363864</v>
      </c>
      <c r="L14">
        <f t="shared" si="3"/>
        <v>21.532878251101703</v>
      </c>
    </row>
    <row r="15" spans="1:12" ht="12.75">
      <c r="A15" t="s">
        <v>13</v>
      </c>
      <c r="B15">
        <v>1979</v>
      </c>
      <c r="C15">
        <v>0.3711684461149129</v>
      </c>
      <c r="D15">
        <v>0.09128653986422039</v>
      </c>
      <c r="E15">
        <v>0.3590227382680213</v>
      </c>
      <c r="F15">
        <v>0.22648785294999785</v>
      </c>
      <c r="H15">
        <v>1979</v>
      </c>
      <c r="I15">
        <f t="shared" si="0"/>
        <v>37.11684461149129</v>
      </c>
      <c r="J15">
        <f t="shared" si="1"/>
        <v>9.128653986422039</v>
      </c>
      <c r="K15">
        <f t="shared" si="2"/>
        <v>35.90227382680213</v>
      </c>
      <c r="L15">
        <f t="shared" si="3"/>
        <v>22.648785294999783</v>
      </c>
    </row>
    <row r="16" spans="1:12" ht="12.75">
      <c r="A16" t="s">
        <v>14</v>
      </c>
      <c r="B16">
        <v>1980</v>
      </c>
      <c r="C16">
        <v>0.3911513559162991</v>
      </c>
      <c r="D16">
        <v>0.10120727767386499</v>
      </c>
      <c r="E16">
        <v>0.36352816715154723</v>
      </c>
      <c r="F16">
        <v>0.23902645502645503</v>
      </c>
      <c r="H16">
        <v>1980</v>
      </c>
      <c r="I16">
        <f t="shared" si="0"/>
        <v>39.115135591629915</v>
      </c>
      <c r="J16">
        <f t="shared" si="1"/>
        <v>10.1207277673865</v>
      </c>
      <c r="K16">
        <f t="shared" si="2"/>
        <v>36.352816715154724</v>
      </c>
      <c r="L16">
        <f t="shared" si="3"/>
        <v>23.902645502645502</v>
      </c>
    </row>
    <row r="17" spans="1:12" ht="12.75">
      <c r="A17" t="s">
        <v>15</v>
      </c>
      <c r="B17">
        <v>1981</v>
      </c>
      <c r="C17">
        <v>0.4114849304095324</v>
      </c>
      <c r="D17">
        <v>0.1108495377999592</v>
      </c>
      <c r="E17">
        <v>0.36862834204347494</v>
      </c>
      <c r="F17">
        <v>0.24751449875724937</v>
      </c>
      <c r="H17">
        <v>1981</v>
      </c>
      <c r="I17">
        <f t="shared" si="0"/>
        <v>41.14849304095324</v>
      </c>
      <c r="J17">
        <f t="shared" si="1"/>
        <v>11.084953779995919</v>
      </c>
      <c r="K17">
        <f t="shared" si="2"/>
        <v>36.86283420434749</v>
      </c>
      <c r="L17">
        <f t="shared" si="3"/>
        <v>24.751449875724937</v>
      </c>
    </row>
    <row r="18" spans="1:12" ht="12.75">
      <c r="A18" t="s">
        <v>16</v>
      </c>
      <c r="B18">
        <v>1982</v>
      </c>
      <c r="C18">
        <v>0.4225775614843139</v>
      </c>
      <c r="D18">
        <v>0.12266528313074415</v>
      </c>
      <c r="E18">
        <v>0.3787610068763807</v>
      </c>
      <c r="F18">
        <v>0.2603601381351751</v>
      </c>
      <c r="H18">
        <v>1982</v>
      </c>
      <c r="I18">
        <f t="shared" si="0"/>
        <v>42.25775614843139</v>
      </c>
      <c r="J18">
        <f t="shared" si="1"/>
        <v>12.266528313074415</v>
      </c>
      <c r="K18">
        <f t="shared" si="2"/>
        <v>37.87610068763807</v>
      </c>
      <c r="L18">
        <f t="shared" si="3"/>
        <v>26.03601381351751</v>
      </c>
    </row>
    <row r="19" spans="1:12" ht="12.75">
      <c r="A19" t="s">
        <v>17</v>
      </c>
      <c r="B19">
        <v>1983</v>
      </c>
      <c r="C19">
        <v>0.43816209777841947</v>
      </c>
      <c r="D19">
        <v>0.13281959543140223</v>
      </c>
      <c r="E19">
        <v>0.3894065981148243</v>
      </c>
      <c r="F19">
        <v>0.2749095552245159</v>
      </c>
      <c r="H19">
        <v>1983</v>
      </c>
      <c r="I19">
        <f t="shared" si="0"/>
        <v>43.81620977784195</v>
      </c>
      <c r="J19">
        <f t="shared" si="1"/>
        <v>13.281959543140223</v>
      </c>
      <c r="K19">
        <f t="shared" si="2"/>
        <v>38.94065981148243</v>
      </c>
      <c r="L19">
        <f t="shared" si="3"/>
        <v>27.49095552245159</v>
      </c>
    </row>
    <row r="20" spans="1:12" ht="12.75">
      <c r="A20" t="s">
        <v>18</v>
      </c>
      <c r="B20">
        <v>1984</v>
      </c>
      <c r="C20">
        <v>0.4439838780539054</v>
      </c>
      <c r="D20">
        <v>0.14088742400168083</v>
      </c>
      <c r="E20">
        <v>0.3929177730379141</v>
      </c>
      <c r="F20">
        <v>0.2774036033002189</v>
      </c>
      <c r="H20">
        <v>1984</v>
      </c>
      <c r="I20">
        <f t="shared" si="0"/>
        <v>44.39838780539054</v>
      </c>
      <c r="J20">
        <f t="shared" si="1"/>
        <v>14.088742400168083</v>
      </c>
      <c r="K20">
        <f t="shared" si="2"/>
        <v>39.291777303791406</v>
      </c>
      <c r="L20">
        <f t="shared" si="3"/>
        <v>27.74036033002189</v>
      </c>
    </row>
    <row r="21" spans="1:12" ht="12.75">
      <c r="A21" t="s">
        <v>19</v>
      </c>
      <c r="B21">
        <v>1985</v>
      </c>
      <c r="C21">
        <v>0.4509666354848768</v>
      </c>
      <c r="D21">
        <v>0.1449749909761254</v>
      </c>
      <c r="E21">
        <v>0.3948816730875069</v>
      </c>
      <c r="F21">
        <v>0.28084374737901535</v>
      </c>
      <c r="H21">
        <v>1985</v>
      </c>
      <c r="I21">
        <f t="shared" si="0"/>
        <v>45.09666354848768</v>
      </c>
      <c r="J21">
        <f t="shared" si="1"/>
        <v>14.49749909761254</v>
      </c>
      <c r="K21">
        <f t="shared" si="2"/>
        <v>39.48816730875069</v>
      </c>
      <c r="L21">
        <f t="shared" si="3"/>
        <v>28.084374737901534</v>
      </c>
    </row>
    <row r="22" spans="1:12" ht="12.75">
      <c r="A22" t="s">
        <v>20</v>
      </c>
      <c r="B22">
        <v>1986</v>
      </c>
      <c r="C22">
        <v>0.45504648995856545</v>
      </c>
      <c r="D22">
        <v>0.14498828430096328</v>
      </c>
      <c r="E22">
        <v>0.3883458774648367</v>
      </c>
      <c r="F22">
        <v>0.2767612076852699</v>
      </c>
      <c r="H22">
        <v>1986</v>
      </c>
      <c r="I22">
        <f t="shared" si="0"/>
        <v>45.50464899585654</v>
      </c>
      <c r="J22">
        <f t="shared" si="1"/>
        <v>14.498828430096328</v>
      </c>
      <c r="K22">
        <f t="shared" si="2"/>
        <v>38.83458774648367</v>
      </c>
      <c r="L22">
        <f t="shared" si="3"/>
        <v>27.676120768526992</v>
      </c>
    </row>
    <row r="23" spans="1:12" ht="12.75">
      <c r="A23" t="s">
        <v>21</v>
      </c>
      <c r="B23">
        <v>1987</v>
      </c>
      <c r="C23">
        <v>0.4612423050791625</v>
      </c>
      <c r="D23">
        <v>0.15322808196170642</v>
      </c>
      <c r="E23">
        <v>0.38217993692640234</v>
      </c>
      <c r="F23">
        <v>0.28442415521262343</v>
      </c>
      <c r="H23">
        <v>1987</v>
      </c>
      <c r="I23">
        <f t="shared" si="0"/>
        <v>46.124230507916245</v>
      </c>
      <c r="J23">
        <f t="shared" si="1"/>
        <v>15.322808196170643</v>
      </c>
      <c r="K23">
        <f t="shared" si="2"/>
        <v>38.217993692640235</v>
      </c>
      <c r="L23">
        <f t="shared" si="3"/>
        <v>28.442415521262344</v>
      </c>
    </row>
    <row r="24" spans="1:12" ht="12.75">
      <c r="A24" t="s">
        <v>22</v>
      </c>
      <c r="B24">
        <v>1988</v>
      </c>
      <c r="C24">
        <v>0.47682472029834844</v>
      </c>
      <c r="D24">
        <v>0.15364768936910225</v>
      </c>
      <c r="E24">
        <v>0.3688307093578631</v>
      </c>
      <c r="F24">
        <v>0.3048458644505587</v>
      </c>
      <c r="H24">
        <v>1988</v>
      </c>
      <c r="I24">
        <f t="shared" si="0"/>
        <v>47.68247202983484</v>
      </c>
      <c r="J24">
        <f t="shared" si="1"/>
        <v>15.364768936910226</v>
      </c>
      <c r="K24">
        <f t="shared" si="2"/>
        <v>36.88307093578631</v>
      </c>
      <c r="L24">
        <f t="shared" si="3"/>
        <v>30.48458644505587</v>
      </c>
    </row>
    <row r="25" spans="1:12" ht="12.75">
      <c r="A25" t="s">
        <v>23</v>
      </c>
      <c r="B25">
        <v>1989</v>
      </c>
      <c r="C25">
        <v>0.4761371373350025</v>
      </c>
      <c r="D25">
        <v>0.1521800827520277</v>
      </c>
      <c r="E25">
        <v>0.3586014650906498</v>
      </c>
      <c r="F25">
        <v>0.2984592301921634</v>
      </c>
      <c r="H25">
        <v>1989</v>
      </c>
      <c r="I25">
        <f t="shared" si="0"/>
        <v>47.61371373350025</v>
      </c>
      <c r="J25">
        <f t="shared" si="1"/>
        <v>15.218008275202772</v>
      </c>
      <c r="K25">
        <f t="shared" si="2"/>
        <v>35.860146509064975</v>
      </c>
      <c r="L25">
        <f t="shared" si="3"/>
        <v>29.845923019216343</v>
      </c>
    </row>
    <row r="26" spans="1:12" ht="12.75">
      <c r="A26" t="s">
        <v>24</v>
      </c>
      <c r="B26">
        <v>1990</v>
      </c>
      <c r="C26">
        <v>0.4822501130223246</v>
      </c>
      <c r="D26">
        <v>0.1541302835947763</v>
      </c>
      <c r="E26">
        <v>0.3583988293327669</v>
      </c>
      <c r="F26">
        <v>0.3144250354916363</v>
      </c>
      <c r="H26">
        <v>1990</v>
      </c>
      <c r="I26">
        <f t="shared" si="0"/>
        <v>48.22501130223246</v>
      </c>
      <c r="J26">
        <f t="shared" si="1"/>
        <v>15.413028359477629</v>
      </c>
      <c r="K26">
        <f t="shared" si="2"/>
        <v>35.83988293327669</v>
      </c>
      <c r="L26">
        <f t="shared" si="3"/>
        <v>31.442503549163632</v>
      </c>
    </row>
    <row r="27" spans="1:12" ht="12.75">
      <c r="A27" t="s">
        <v>25</v>
      </c>
      <c r="B27">
        <v>1991</v>
      </c>
      <c r="C27">
        <v>0.4873828997806613</v>
      </c>
      <c r="D27">
        <v>0.15541833502178912</v>
      </c>
      <c r="E27">
        <v>0.36060108473901575</v>
      </c>
      <c r="F27">
        <v>0.3173838839448982</v>
      </c>
      <c r="H27">
        <v>1991</v>
      </c>
      <c r="I27">
        <f t="shared" si="0"/>
        <v>48.73828997806613</v>
      </c>
      <c r="J27">
        <f t="shared" si="1"/>
        <v>15.541833502178912</v>
      </c>
      <c r="K27">
        <f t="shared" si="2"/>
        <v>36.06010847390158</v>
      </c>
      <c r="L27">
        <f t="shared" si="3"/>
        <v>31.73838839448982</v>
      </c>
    </row>
    <row r="28" spans="1:12" ht="12.75">
      <c r="A28" t="s">
        <v>26</v>
      </c>
      <c r="B28">
        <v>1992</v>
      </c>
      <c r="C28">
        <v>0.49305260827044084</v>
      </c>
      <c r="D28">
        <v>0.1555673947789025</v>
      </c>
      <c r="E28">
        <v>0.3558875880568578</v>
      </c>
      <c r="F28">
        <v>0.3285312719606465</v>
      </c>
      <c r="H28">
        <v>1992</v>
      </c>
      <c r="I28">
        <f t="shared" si="0"/>
        <v>49.30526082704409</v>
      </c>
      <c r="J28">
        <f t="shared" si="1"/>
        <v>15.55673947789025</v>
      </c>
      <c r="K28">
        <f t="shared" si="2"/>
        <v>35.58875880568578</v>
      </c>
      <c r="L28">
        <f t="shared" si="3"/>
        <v>32.853127196064655</v>
      </c>
    </row>
    <row r="29" spans="1:12" ht="12.75">
      <c r="A29" t="s">
        <v>27</v>
      </c>
      <c r="B29">
        <v>1993</v>
      </c>
      <c r="C29">
        <v>0.4894584123043894</v>
      </c>
      <c r="D29">
        <v>0.15917390957658878</v>
      </c>
      <c r="E29">
        <v>0.3537646133948723</v>
      </c>
      <c r="F29">
        <v>0.32864168221129386</v>
      </c>
      <c r="H29">
        <v>1993</v>
      </c>
      <c r="I29">
        <f t="shared" si="0"/>
        <v>48.945841230438944</v>
      </c>
      <c r="J29">
        <f t="shared" si="1"/>
        <v>15.917390957658878</v>
      </c>
      <c r="K29">
        <f t="shared" si="2"/>
        <v>35.37646133948723</v>
      </c>
      <c r="L29">
        <f t="shared" si="3"/>
        <v>32.86416822112939</v>
      </c>
    </row>
    <row r="30" spans="1:12" ht="12.75">
      <c r="A30" t="s">
        <v>28</v>
      </c>
      <c r="B30">
        <v>1994</v>
      </c>
      <c r="C30">
        <v>0.4890758105043819</v>
      </c>
      <c r="D30">
        <v>0.16509553735796356</v>
      </c>
      <c r="E30">
        <v>0.3518693377567947</v>
      </c>
      <c r="F30">
        <v>0.3384980834638018</v>
      </c>
      <c r="H30">
        <v>1994</v>
      </c>
      <c r="I30">
        <f t="shared" si="0"/>
        <v>48.90758105043819</v>
      </c>
      <c r="J30">
        <f t="shared" si="1"/>
        <v>16.509553735796356</v>
      </c>
      <c r="K30">
        <f t="shared" si="2"/>
        <v>35.18693377567947</v>
      </c>
      <c r="L30">
        <f t="shared" si="3"/>
        <v>33.84980834638018</v>
      </c>
    </row>
    <row r="31" spans="1:12" ht="12.75">
      <c r="A31" t="s">
        <v>29</v>
      </c>
      <c r="B31">
        <v>1995</v>
      </c>
      <c r="C31">
        <v>0.4974814607527634</v>
      </c>
      <c r="D31">
        <v>0.17279197109087754</v>
      </c>
      <c r="E31">
        <v>0.3509580528223718</v>
      </c>
      <c r="F31">
        <v>0.35179354838709676</v>
      </c>
      <c r="H31">
        <v>1995</v>
      </c>
      <c r="I31">
        <f t="shared" si="0"/>
        <v>49.74814607527634</v>
      </c>
      <c r="J31">
        <f t="shared" si="1"/>
        <v>17.279197109087754</v>
      </c>
      <c r="K31">
        <f t="shared" si="2"/>
        <v>35.09580528223718</v>
      </c>
      <c r="L31">
        <f t="shared" si="3"/>
        <v>35.17935483870968</v>
      </c>
    </row>
    <row r="32" spans="1:12" ht="12.75">
      <c r="A32" s="4" t="s">
        <v>40</v>
      </c>
      <c r="B32">
        <v>1996</v>
      </c>
      <c r="C32">
        <v>0.5017140526832252</v>
      </c>
      <c r="D32">
        <v>0.17929460975377887</v>
      </c>
      <c r="E32">
        <v>0.3392785944020627</v>
      </c>
      <c r="F32">
        <v>0.3703559366069109</v>
      </c>
      <c r="H32">
        <v>1996</v>
      </c>
      <c r="I32">
        <f aca="true" t="shared" si="4" ref="I32:L36">C32*100</f>
        <v>50.17140526832252</v>
      </c>
      <c r="J32">
        <f t="shared" si="4"/>
        <v>17.929460975377886</v>
      </c>
      <c r="K32">
        <f t="shared" si="4"/>
        <v>33.92785944020627</v>
      </c>
      <c r="L32">
        <f t="shared" si="4"/>
        <v>37.03559366069109</v>
      </c>
    </row>
    <row r="33" spans="1:12" ht="12.75">
      <c r="A33" s="4" t="s">
        <v>41</v>
      </c>
      <c r="B33">
        <v>1997</v>
      </c>
      <c r="C33">
        <v>0.5155515151515152</v>
      </c>
      <c r="D33">
        <v>0.18395560687708493</v>
      </c>
      <c r="E33">
        <v>0.33560709413369716</v>
      </c>
      <c r="F33">
        <v>0.3853511530398323</v>
      </c>
      <c r="H33">
        <v>1997</v>
      </c>
      <c r="I33">
        <f t="shared" si="4"/>
        <v>51.55515151515152</v>
      </c>
      <c r="J33">
        <f t="shared" si="4"/>
        <v>18.395560687708493</v>
      </c>
      <c r="K33">
        <f t="shared" si="4"/>
        <v>33.560709413369715</v>
      </c>
      <c r="L33">
        <f t="shared" si="4"/>
        <v>38.53511530398323</v>
      </c>
    </row>
    <row r="34" spans="1:12" ht="12.75">
      <c r="A34" s="4" t="s">
        <v>42</v>
      </c>
      <c r="B34">
        <v>1998</v>
      </c>
      <c r="C34">
        <v>0.527086590110368</v>
      </c>
      <c r="D34">
        <v>0.18614768361952916</v>
      </c>
      <c r="E34">
        <v>0.32936028968014486</v>
      </c>
      <c r="F34">
        <v>0.3924572775486152</v>
      </c>
      <c r="H34">
        <v>1998</v>
      </c>
      <c r="I34">
        <f t="shared" si="4"/>
        <v>52.708659011036794</v>
      </c>
      <c r="J34">
        <f t="shared" si="4"/>
        <v>18.614768361952915</v>
      </c>
      <c r="K34">
        <f t="shared" si="4"/>
        <v>32.93602896801448</v>
      </c>
      <c r="L34">
        <f t="shared" si="4"/>
        <v>39.24572775486152</v>
      </c>
    </row>
    <row r="35" spans="1:12" ht="12.75">
      <c r="A35" s="4" t="s">
        <v>43</v>
      </c>
      <c r="B35">
        <v>2000</v>
      </c>
      <c r="C35">
        <v>0.5583056718141146</v>
      </c>
      <c r="D35">
        <v>0.20518677774791722</v>
      </c>
      <c r="E35">
        <v>0.32730085703234735</v>
      </c>
      <c r="F35">
        <v>0.4108367626886145</v>
      </c>
      <c r="H35">
        <v>1999</v>
      </c>
      <c r="I35">
        <f t="shared" si="4"/>
        <v>55.83056718141146</v>
      </c>
      <c r="J35">
        <f t="shared" si="4"/>
        <v>20.518677774791723</v>
      </c>
      <c r="K35">
        <f t="shared" si="4"/>
        <v>32.730085703234735</v>
      </c>
      <c r="L35">
        <f t="shared" si="4"/>
        <v>41.08367626886145</v>
      </c>
    </row>
    <row r="36" spans="1:12" ht="12.75">
      <c r="A36" s="4" t="s">
        <v>44</v>
      </c>
      <c r="B36">
        <v>2001</v>
      </c>
      <c r="C36">
        <v>0.5728669113580371</v>
      </c>
      <c r="D36">
        <v>0.2010530223767255</v>
      </c>
      <c r="E36">
        <v>0.31839894580793937</v>
      </c>
      <c r="F36">
        <v>0.41735508013838873</v>
      </c>
      <c r="H36">
        <v>2000</v>
      </c>
      <c r="I36">
        <f t="shared" si="4"/>
        <v>57.286691135803714</v>
      </c>
      <c r="J36">
        <f t="shared" si="4"/>
        <v>20.10530223767255</v>
      </c>
      <c r="K36">
        <f t="shared" si="4"/>
        <v>31.83989458079394</v>
      </c>
      <c r="L36">
        <f t="shared" si="4"/>
        <v>41.735508013838874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A20" sqref="A20:IV25"/>
    </sheetView>
  </sheetViews>
  <sheetFormatPr defaultColWidth="9.140625" defaultRowHeight="12.75"/>
  <cols>
    <col min="1" max="1" width="15.8515625" style="12" customWidth="1"/>
    <col min="2" max="16384" width="9.140625" style="11" customWidth="1"/>
  </cols>
  <sheetData>
    <row r="1" spans="1:21" ht="12.75">
      <c r="A1" s="87" t="s">
        <v>93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  <c r="O1" s="90"/>
      <c r="P1" s="90"/>
      <c r="Q1" s="90"/>
      <c r="R1" s="90"/>
      <c r="S1" s="90"/>
      <c r="T1" s="90"/>
      <c r="U1" s="90"/>
    </row>
    <row r="2" spans="1:21" ht="12.75">
      <c r="A2" s="91"/>
      <c r="B2" s="91"/>
      <c r="C2" s="90"/>
      <c r="D2" s="90"/>
      <c r="E2" s="89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2.75">
      <c r="A3" s="91"/>
      <c r="B3" s="91"/>
      <c r="C3" s="90"/>
      <c r="D3" s="90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33"/>
    </row>
    <row r="4" spans="1:21" ht="12.75">
      <c r="A4" s="92"/>
      <c r="B4" s="93"/>
      <c r="C4" s="94"/>
      <c r="D4" s="95"/>
      <c r="E4" s="96" t="s">
        <v>94</v>
      </c>
      <c r="F4" s="97"/>
      <c r="G4" s="9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99"/>
    </row>
    <row r="5" spans="1:21" ht="22.5">
      <c r="A5" s="100" t="s">
        <v>95</v>
      </c>
      <c r="B5" s="20"/>
      <c r="C5" s="21" t="s">
        <v>45</v>
      </c>
      <c r="D5" s="22"/>
      <c r="E5" s="21" t="s">
        <v>46</v>
      </c>
      <c r="F5" s="22"/>
      <c r="G5" s="21" t="s">
        <v>47</v>
      </c>
      <c r="H5" s="22"/>
      <c r="I5" s="21" t="s">
        <v>48</v>
      </c>
      <c r="J5" s="22"/>
      <c r="K5" s="21" t="s">
        <v>49</v>
      </c>
      <c r="L5" s="22"/>
      <c r="M5" s="21" t="s">
        <v>50</v>
      </c>
      <c r="N5" s="22"/>
      <c r="O5" s="21" t="s">
        <v>51</v>
      </c>
      <c r="P5" s="22"/>
      <c r="Q5" s="21" t="s">
        <v>52</v>
      </c>
      <c r="R5" s="22"/>
      <c r="S5" s="21" t="s">
        <v>53</v>
      </c>
      <c r="T5" s="22"/>
      <c r="U5" s="21" t="s">
        <v>54</v>
      </c>
    </row>
    <row r="6" spans="1:21" ht="12.75">
      <c r="A6" s="101"/>
      <c r="B6" s="23"/>
      <c r="C6" s="24"/>
      <c r="D6" s="25"/>
      <c r="E6" s="24"/>
      <c r="F6" s="25"/>
      <c r="G6" s="24"/>
      <c r="H6" s="26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</row>
    <row r="7" spans="1:21" ht="12.75">
      <c r="A7" s="102" t="s">
        <v>96</v>
      </c>
      <c r="B7" s="23"/>
      <c r="C7" s="24"/>
      <c r="D7" s="25"/>
      <c r="E7" s="24"/>
      <c r="F7" s="25"/>
      <c r="G7" s="24"/>
      <c r="H7" s="26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</row>
    <row r="8" spans="1:21" ht="12.75">
      <c r="A8" s="102"/>
      <c r="B8" s="23"/>
      <c r="C8" s="24"/>
      <c r="D8" s="25"/>
      <c r="E8" s="24"/>
      <c r="F8" s="25"/>
      <c r="G8" s="24"/>
      <c r="H8" s="26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</row>
    <row r="9" spans="1:21" ht="12.75">
      <c r="A9" s="14"/>
      <c r="B9" s="3" t="s">
        <v>55</v>
      </c>
      <c r="C9" s="27">
        <v>287213</v>
      </c>
      <c r="D9" s="28"/>
      <c r="E9" s="27">
        <v>70578</v>
      </c>
      <c r="F9" s="28"/>
      <c r="G9" s="27">
        <v>20972</v>
      </c>
      <c r="H9" s="29"/>
      <c r="I9" s="27">
        <v>3605</v>
      </c>
      <c r="J9" s="28"/>
      <c r="K9" s="27">
        <v>2160</v>
      </c>
      <c r="L9" s="28"/>
      <c r="M9" s="27">
        <v>10004</v>
      </c>
      <c r="N9" s="28"/>
      <c r="O9" s="27">
        <v>8208</v>
      </c>
      <c r="P9" s="28"/>
      <c r="Q9" s="27">
        <v>8481</v>
      </c>
      <c r="R9" s="28"/>
      <c r="S9" s="27">
        <v>17148</v>
      </c>
      <c r="T9" s="28"/>
      <c r="U9" s="30">
        <v>216635</v>
      </c>
    </row>
    <row r="10" spans="1:21" ht="12.75">
      <c r="A10" s="14"/>
      <c r="B10" s="3" t="s">
        <v>56</v>
      </c>
      <c r="C10" s="27">
        <v>289829</v>
      </c>
      <c r="D10" s="28"/>
      <c r="E10" s="27">
        <v>71840</v>
      </c>
      <c r="F10" s="28"/>
      <c r="G10" s="27">
        <v>21096</v>
      </c>
      <c r="H10" s="29"/>
      <c r="I10" s="27">
        <v>3649</v>
      </c>
      <c r="J10" s="28"/>
      <c r="K10" s="27">
        <v>2234</v>
      </c>
      <c r="L10" s="28"/>
      <c r="M10" s="27">
        <v>11254</v>
      </c>
      <c r="N10" s="28"/>
      <c r="O10" s="27">
        <v>8023</v>
      </c>
      <c r="P10" s="28"/>
      <c r="Q10" s="27">
        <v>8363</v>
      </c>
      <c r="R10" s="28"/>
      <c r="S10" s="27">
        <v>17221</v>
      </c>
      <c r="T10" s="28"/>
      <c r="U10" s="30">
        <v>217989</v>
      </c>
    </row>
    <row r="11" spans="1:21" ht="12.75">
      <c r="A11" s="14"/>
      <c r="B11" s="3" t="s">
        <v>57</v>
      </c>
      <c r="C11" s="27">
        <v>290532</v>
      </c>
      <c r="D11" s="28"/>
      <c r="E11" s="27">
        <v>72603</v>
      </c>
      <c r="F11" s="28"/>
      <c r="G11" s="27">
        <v>22070</v>
      </c>
      <c r="H11" s="29"/>
      <c r="I11" s="27">
        <v>3574</v>
      </c>
      <c r="J11" s="28"/>
      <c r="K11" s="27">
        <v>2051</v>
      </c>
      <c r="L11" s="28"/>
      <c r="M11" s="27">
        <v>11808</v>
      </c>
      <c r="N11" s="28"/>
      <c r="O11" s="27">
        <v>7775</v>
      </c>
      <c r="P11" s="28"/>
      <c r="Q11" s="27">
        <v>8165</v>
      </c>
      <c r="R11" s="28"/>
      <c r="S11" s="27">
        <v>17160</v>
      </c>
      <c r="T11" s="28"/>
      <c r="U11" s="30">
        <v>217929</v>
      </c>
    </row>
    <row r="12" spans="1:21" ht="12.75">
      <c r="A12" s="14"/>
      <c r="B12" s="3" t="s">
        <v>58</v>
      </c>
      <c r="C12" s="27">
        <v>300091</v>
      </c>
      <c r="D12" s="28"/>
      <c r="E12" s="27">
        <v>73655</v>
      </c>
      <c r="F12" s="28"/>
      <c r="G12" s="27">
        <v>22726</v>
      </c>
      <c r="H12" s="29"/>
      <c r="I12" s="27">
        <v>3708</v>
      </c>
      <c r="J12" s="28"/>
      <c r="K12" s="27">
        <v>1920</v>
      </c>
      <c r="L12" s="28"/>
      <c r="M12" s="27">
        <v>12600</v>
      </c>
      <c r="N12" s="28"/>
      <c r="O12" s="27">
        <v>7556</v>
      </c>
      <c r="P12" s="28"/>
      <c r="Q12" s="27">
        <v>7925</v>
      </c>
      <c r="R12" s="28"/>
      <c r="S12" s="27">
        <v>17220</v>
      </c>
      <c r="T12" s="28"/>
      <c r="U12" s="30">
        <v>226436</v>
      </c>
    </row>
    <row r="13" spans="1:21" ht="12.75">
      <c r="A13" s="14"/>
      <c r="B13" s="3" t="s">
        <v>59</v>
      </c>
      <c r="C13" s="27">
        <v>311050</v>
      </c>
      <c r="D13" s="28"/>
      <c r="E13" s="27">
        <v>76425</v>
      </c>
      <c r="F13" s="28"/>
      <c r="G13" s="27">
        <v>23743</v>
      </c>
      <c r="H13" s="29"/>
      <c r="I13" s="27">
        <v>3876</v>
      </c>
      <c r="J13" s="28"/>
      <c r="K13" s="27">
        <v>1819</v>
      </c>
      <c r="L13" s="28"/>
      <c r="M13" s="27">
        <v>12829</v>
      </c>
      <c r="N13" s="28"/>
      <c r="O13" s="27">
        <v>7523</v>
      </c>
      <c r="P13" s="28"/>
      <c r="Q13" s="27">
        <v>8652</v>
      </c>
      <c r="R13" s="28"/>
      <c r="S13" s="27">
        <v>17983</v>
      </c>
      <c r="T13" s="28"/>
      <c r="U13" s="30">
        <v>234625</v>
      </c>
    </row>
    <row r="14" spans="1:21" ht="12.75">
      <c r="A14" s="14"/>
      <c r="B14" s="3" t="s">
        <v>60</v>
      </c>
      <c r="C14" s="27">
        <v>324947</v>
      </c>
      <c r="D14" s="28"/>
      <c r="E14" s="27">
        <v>77788</v>
      </c>
      <c r="F14" s="28"/>
      <c r="G14" s="27">
        <v>23995</v>
      </c>
      <c r="H14" s="29"/>
      <c r="I14" s="27">
        <v>3805</v>
      </c>
      <c r="J14" s="28"/>
      <c r="K14" s="27">
        <v>1596</v>
      </c>
      <c r="L14" s="28"/>
      <c r="M14" s="27">
        <v>13327</v>
      </c>
      <c r="N14" s="28"/>
      <c r="O14" s="27">
        <v>7527</v>
      </c>
      <c r="P14" s="28"/>
      <c r="Q14" s="27">
        <v>9308</v>
      </c>
      <c r="R14" s="28"/>
      <c r="S14" s="27">
        <v>18230</v>
      </c>
      <c r="T14" s="28"/>
      <c r="U14" s="30">
        <v>247159</v>
      </c>
    </row>
    <row r="15" spans="1:21" ht="12.75">
      <c r="A15" s="14"/>
      <c r="B15" s="3" t="s">
        <v>61</v>
      </c>
      <c r="C15" s="27">
        <v>338498</v>
      </c>
      <c r="D15" s="28"/>
      <c r="E15" s="27">
        <v>78368</v>
      </c>
      <c r="F15" s="28"/>
      <c r="G15" s="27">
        <v>24013</v>
      </c>
      <c r="H15" s="29"/>
      <c r="I15" s="27">
        <v>3777</v>
      </c>
      <c r="J15" s="28"/>
      <c r="K15" s="27">
        <v>1499</v>
      </c>
      <c r="L15" s="28"/>
      <c r="M15" s="27">
        <v>12956</v>
      </c>
      <c r="N15" s="28"/>
      <c r="O15" s="27">
        <v>7406</v>
      </c>
      <c r="P15" s="28"/>
      <c r="Q15" s="27">
        <v>9802</v>
      </c>
      <c r="R15" s="28"/>
      <c r="S15" s="27">
        <v>18915</v>
      </c>
      <c r="T15" s="28"/>
      <c r="U15" s="30">
        <v>260130</v>
      </c>
    </row>
    <row r="16" spans="1:21" ht="12.75">
      <c r="A16" s="14"/>
      <c r="B16" s="3" t="s">
        <v>62</v>
      </c>
      <c r="C16" s="27">
        <v>354207</v>
      </c>
      <c r="D16" s="28"/>
      <c r="E16" s="27">
        <v>81107</v>
      </c>
      <c r="F16" s="28"/>
      <c r="G16" s="27">
        <v>25018</v>
      </c>
      <c r="H16" s="29"/>
      <c r="I16" s="27">
        <v>3922</v>
      </c>
      <c r="J16" s="28"/>
      <c r="K16" s="27">
        <v>1425</v>
      </c>
      <c r="L16" s="28"/>
      <c r="M16" s="27">
        <v>13320</v>
      </c>
      <c r="N16" s="28"/>
      <c r="O16" s="27">
        <v>7885</v>
      </c>
      <c r="P16" s="28"/>
      <c r="Q16" s="27">
        <v>9852</v>
      </c>
      <c r="R16" s="28"/>
      <c r="S16" s="27">
        <v>19685</v>
      </c>
      <c r="T16" s="28"/>
      <c r="U16" s="30">
        <v>273100</v>
      </c>
    </row>
    <row r="17" spans="1:21" ht="12.75">
      <c r="A17" s="14"/>
      <c r="B17" s="3" t="s">
        <v>63</v>
      </c>
      <c r="C17" s="27">
        <v>370973</v>
      </c>
      <c r="D17" s="28"/>
      <c r="E17" s="27">
        <v>86425</v>
      </c>
      <c r="F17" s="28"/>
      <c r="G17" s="27">
        <v>27664</v>
      </c>
      <c r="H17" s="29"/>
      <c r="I17" s="27">
        <v>3965</v>
      </c>
      <c r="J17" s="28"/>
      <c r="K17" s="27">
        <v>1397</v>
      </c>
      <c r="L17" s="28"/>
      <c r="M17" s="27">
        <v>14100</v>
      </c>
      <c r="N17" s="28"/>
      <c r="O17" s="27">
        <v>8112</v>
      </c>
      <c r="P17" s="28"/>
      <c r="Q17" s="27">
        <v>10412</v>
      </c>
      <c r="R17" s="28"/>
      <c r="S17" s="27">
        <v>20775</v>
      </c>
      <c r="T17" s="28"/>
      <c r="U17" s="30">
        <v>284548</v>
      </c>
    </row>
    <row r="18" spans="1:21" ht="12.75">
      <c r="A18" s="14"/>
      <c r="B18" s="31" t="s">
        <v>64</v>
      </c>
      <c r="C18" s="27">
        <v>389008</v>
      </c>
      <c r="D18" s="32"/>
      <c r="E18" s="27">
        <v>91411</v>
      </c>
      <c r="F18" s="32"/>
      <c r="G18" s="27">
        <v>28717</v>
      </c>
      <c r="H18" s="26"/>
      <c r="I18" s="27">
        <v>4263</v>
      </c>
      <c r="J18" s="32"/>
      <c r="K18" s="27">
        <v>1418</v>
      </c>
      <c r="L18" s="32"/>
      <c r="M18" s="27">
        <v>14350</v>
      </c>
      <c r="N18" s="32"/>
      <c r="O18" s="27">
        <v>8686</v>
      </c>
      <c r="P18" s="32"/>
      <c r="Q18" s="27">
        <v>11572</v>
      </c>
      <c r="R18" s="32"/>
      <c r="S18" s="27">
        <v>22405</v>
      </c>
      <c r="T18" s="32"/>
      <c r="U18" s="33">
        <v>297597</v>
      </c>
    </row>
    <row r="19" spans="1:21" ht="12.75">
      <c r="A19" s="14"/>
      <c r="B19" s="31" t="s">
        <v>65</v>
      </c>
      <c r="C19" s="27">
        <v>399428</v>
      </c>
      <c r="D19" s="32"/>
      <c r="E19" s="33">
        <v>94309</v>
      </c>
      <c r="F19" s="32"/>
      <c r="G19" s="27">
        <v>28630</v>
      </c>
      <c r="H19" s="26"/>
      <c r="I19" s="27">
        <v>4241</v>
      </c>
      <c r="J19" s="32"/>
      <c r="K19" s="27">
        <v>1483</v>
      </c>
      <c r="L19" s="32"/>
      <c r="M19" s="27">
        <v>14495</v>
      </c>
      <c r="N19" s="32"/>
      <c r="O19" s="27">
        <v>9069</v>
      </c>
      <c r="P19" s="32"/>
      <c r="Q19" s="27">
        <v>13132</v>
      </c>
      <c r="R19" s="32"/>
      <c r="S19" s="27">
        <v>23259</v>
      </c>
      <c r="T19" s="32"/>
      <c r="U19" s="33">
        <v>305119</v>
      </c>
    </row>
    <row r="20" spans="1:21" ht="12.75">
      <c r="A20" s="14"/>
      <c r="C20" s="27"/>
      <c r="D20" s="32"/>
      <c r="E20" s="33"/>
      <c r="F20" s="32"/>
      <c r="G20" s="27"/>
      <c r="H20" s="26"/>
      <c r="I20" s="27"/>
      <c r="J20" s="32"/>
      <c r="K20" s="27"/>
      <c r="L20" s="32"/>
      <c r="M20" s="27" t="s">
        <v>103</v>
      </c>
      <c r="N20" s="32" t="s">
        <v>104</v>
      </c>
      <c r="O20" s="27" t="s">
        <v>101</v>
      </c>
      <c r="P20" s="32" t="s">
        <v>102</v>
      </c>
      <c r="Q20" s="27"/>
      <c r="R20" s="32"/>
      <c r="S20" s="27"/>
      <c r="T20" s="32"/>
      <c r="U20" s="33"/>
    </row>
    <row r="21" spans="1:21" ht="13.5">
      <c r="A21" s="14"/>
      <c r="B21" s="110">
        <v>1996</v>
      </c>
      <c r="C21" s="27"/>
      <c r="D21" s="32"/>
      <c r="E21" s="33"/>
      <c r="F21" s="32"/>
      <c r="G21" s="114">
        <v>27761</v>
      </c>
      <c r="H21" s="26"/>
      <c r="I21" s="112">
        <v>4364</v>
      </c>
      <c r="J21" s="32"/>
      <c r="K21" s="112">
        <v>1487</v>
      </c>
      <c r="L21" s="32"/>
      <c r="M21" s="114">
        <v>10613</v>
      </c>
      <c r="N21" s="112">
        <v>3742</v>
      </c>
      <c r="O21" s="112">
        <v>4021</v>
      </c>
      <c r="P21" s="112">
        <v>6286</v>
      </c>
      <c r="Q21" s="114">
        <v>13043</v>
      </c>
      <c r="R21" s="32"/>
      <c r="S21" s="114">
        <v>23996</v>
      </c>
      <c r="T21" s="32"/>
      <c r="U21" s="33"/>
    </row>
    <row r="22" spans="1:21" ht="13.5">
      <c r="A22" s="14"/>
      <c r="B22" s="110">
        <v>1997</v>
      </c>
      <c r="C22" s="27"/>
      <c r="D22" s="32"/>
      <c r="E22" s="33"/>
      <c r="F22" s="32"/>
      <c r="G22" s="114">
        <v>25874</v>
      </c>
      <c r="H22" s="26"/>
      <c r="I22" s="112">
        <v>4141</v>
      </c>
      <c r="J22" s="32"/>
      <c r="K22" s="112">
        <v>1435</v>
      </c>
      <c r="L22" s="32"/>
      <c r="M22" s="114">
        <v>10489</v>
      </c>
      <c r="N22" s="112">
        <v>3599</v>
      </c>
      <c r="O22" s="112">
        <v>3927</v>
      </c>
      <c r="P22" s="112">
        <v>6594</v>
      </c>
      <c r="Q22" s="114">
        <v>13633</v>
      </c>
      <c r="R22" s="32"/>
      <c r="S22" s="114">
        <v>23793</v>
      </c>
      <c r="T22" s="32"/>
      <c r="U22" s="33"/>
    </row>
    <row r="23" spans="1:21" ht="13.5">
      <c r="A23" s="14"/>
      <c r="B23" s="110">
        <v>1998</v>
      </c>
      <c r="C23" s="27"/>
      <c r="D23" s="32"/>
      <c r="E23" s="33"/>
      <c r="F23" s="32"/>
      <c r="G23" s="114">
        <v>26138</v>
      </c>
      <c r="H23" s="26"/>
      <c r="I23" s="112">
        <v>3969</v>
      </c>
      <c r="J23" s="32"/>
      <c r="K23" s="112">
        <v>1426</v>
      </c>
      <c r="L23" s="32"/>
      <c r="M23" s="114">
        <v>11752</v>
      </c>
      <c r="N23" s="112">
        <v>3525</v>
      </c>
      <c r="O23" s="112">
        <v>3862</v>
      </c>
      <c r="P23" s="112">
        <v>6368</v>
      </c>
      <c r="Q23" s="114">
        <v>13146</v>
      </c>
      <c r="R23" s="32"/>
      <c r="S23" s="114">
        <v>23732</v>
      </c>
      <c r="T23" s="32"/>
      <c r="U23" s="33"/>
    </row>
    <row r="24" spans="1:21" ht="13.5">
      <c r="A24" s="14"/>
      <c r="B24" s="110">
        <v>2000</v>
      </c>
      <c r="C24" s="27"/>
      <c r="D24" s="32"/>
      <c r="E24" s="33"/>
      <c r="F24" s="32"/>
      <c r="G24" s="114">
        <v>25736</v>
      </c>
      <c r="H24" s="26"/>
      <c r="I24" s="112">
        <v>3512</v>
      </c>
      <c r="J24" s="32"/>
      <c r="K24" s="112">
        <v>1345</v>
      </c>
      <c r="L24" s="32"/>
      <c r="M24" s="114">
        <v>14529</v>
      </c>
      <c r="N24" s="112">
        <v>3295</v>
      </c>
      <c r="O24" s="112">
        <v>3858</v>
      </c>
      <c r="P24" s="112">
        <v>6325</v>
      </c>
      <c r="Q24" s="114">
        <v>13708</v>
      </c>
      <c r="R24" s="32"/>
      <c r="S24" s="114">
        <v>23375</v>
      </c>
      <c r="T24" s="32"/>
      <c r="U24" s="33"/>
    </row>
    <row r="25" spans="1:21" ht="13.5">
      <c r="A25" s="14"/>
      <c r="B25" s="111">
        <v>2001</v>
      </c>
      <c r="C25" s="27"/>
      <c r="D25" s="32"/>
      <c r="E25" s="33"/>
      <c r="F25" s="32"/>
      <c r="G25" s="115">
        <v>26523</v>
      </c>
      <c r="H25" s="26"/>
      <c r="I25" s="113">
        <v>3737</v>
      </c>
      <c r="J25" s="32"/>
      <c r="K25" s="113">
        <v>1363</v>
      </c>
      <c r="L25" s="32"/>
      <c r="M25" s="115">
        <v>16341</v>
      </c>
      <c r="N25" s="113">
        <v>3280</v>
      </c>
      <c r="O25" s="113">
        <v>3752</v>
      </c>
      <c r="P25" s="113">
        <v>6487</v>
      </c>
      <c r="Q25" s="115">
        <v>14335</v>
      </c>
      <c r="R25" s="32"/>
      <c r="S25" s="115">
        <v>23168</v>
      </c>
      <c r="T25" s="32"/>
      <c r="U25" s="33"/>
    </row>
    <row r="26" spans="1:21" ht="13.5">
      <c r="A26" s="103"/>
      <c r="B26" s="31"/>
      <c r="C26" s="34"/>
      <c r="D26" s="35"/>
      <c r="E26" s="34"/>
      <c r="F26" s="35"/>
      <c r="G26" s="34"/>
      <c r="H26" s="35"/>
      <c r="I26" s="34"/>
      <c r="J26" s="35"/>
      <c r="L26" s="35"/>
      <c r="M26" s="34"/>
      <c r="N26" s="35"/>
      <c r="O26" s="112"/>
      <c r="P26" s="112"/>
      <c r="Q26" s="34"/>
      <c r="R26" s="35"/>
      <c r="S26" s="34"/>
      <c r="T26" s="35"/>
      <c r="U26" s="34"/>
    </row>
    <row r="27" spans="1:21" ht="13.5">
      <c r="A27" s="103" t="s">
        <v>97</v>
      </c>
      <c r="B27" s="36"/>
      <c r="C27" s="27"/>
      <c r="D27" s="32"/>
      <c r="E27" s="27"/>
      <c r="F27" s="32"/>
      <c r="G27" s="27"/>
      <c r="H27" s="26"/>
      <c r="I27" s="27"/>
      <c r="J27" s="32"/>
      <c r="L27" s="32"/>
      <c r="M27" s="27"/>
      <c r="N27" s="32"/>
      <c r="O27" s="113"/>
      <c r="P27" s="113"/>
      <c r="Q27" s="27"/>
      <c r="R27" s="32"/>
      <c r="S27" s="27"/>
      <c r="T27" s="32"/>
      <c r="U27" s="33"/>
    </row>
    <row r="28" spans="1:21" ht="12.75">
      <c r="A28" s="102"/>
      <c r="B28" s="23"/>
      <c r="C28" s="27"/>
      <c r="D28" s="25"/>
      <c r="E28" s="27"/>
      <c r="F28" s="25"/>
      <c r="G28" s="27"/>
      <c r="H28" s="26"/>
      <c r="I28" s="27"/>
      <c r="J28" s="25"/>
      <c r="K28" s="27"/>
      <c r="L28" s="25"/>
      <c r="M28" s="27"/>
      <c r="N28" s="25"/>
      <c r="O28" s="27"/>
      <c r="P28" s="25"/>
      <c r="Q28" s="27"/>
      <c r="R28" s="25"/>
      <c r="S28" s="27"/>
      <c r="T28" s="25"/>
      <c r="U28" s="24"/>
    </row>
    <row r="29" spans="1:21" ht="12.75">
      <c r="A29" s="14"/>
      <c r="B29" s="3" t="s">
        <v>55</v>
      </c>
      <c r="C29" s="27">
        <v>143716</v>
      </c>
      <c r="D29" s="32"/>
      <c r="E29" s="27">
        <v>48247</v>
      </c>
      <c r="F29" s="32"/>
      <c r="G29" s="27">
        <v>18728</v>
      </c>
      <c r="H29" s="26"/>
      <c r="I29" s="27">
        <v>2775</v>
      </c>
      <c r="J29" s="32"/>
      <c r="K29" s="27">
        <v>1639</v>
      </c>
      <c r="L29" s="32"/>
      <c r="M29" s="27">
        <v>6951</v>
      </c>
      <c r="N29" s="32"/>
      <c r="O29" s="27">
        <v>4881</v>
      </c>
      <c r="P29" s="32"/>
      <c r="Q29" s="27">
        <v>3064</v>
      </c>
      <c r="R29" s="32"/>
      <c r="S29" s="27">
        <v>10209</v>
      </c>
      <c r="T29" s="32"/>
      <c r="U29" s="33">
        <v>95469</v>
      </c>
    </row>
    <row r="30" spans="1:21" ht="12.75">
      <c r="A30" s="14"/>
      <c r="B30" s="3" t="s">
        <v>56</v>
      </c>
      <c r="C30" s="27">
        <v>143932</v>
      </c>
      <c r="D30" s="32"/>
      <c r="E30" s="27">
        <v>48621</v>
      </c>
      <c r="F30" s="32"/>
      <c r="G30" s="27">
        <v>18696</v>
      </c>
      <c r="H30" s="26"/>
      <c r="I30" s="27">
        <v>2736</v>
      </c>
      <c r="J30" s="32"/>
      <c r="K30" s="27">
        <v>1717</v>
      </c>
      <c r="L30" s="32"/>
      <c r="M30" s="27">
        <v>7724</v>
      </c>
      <c r="N30" s="32"/>
      <c r="O30" s="27">
        <v>4679</v>
      </c>
      <c r="P30" s="32"/>
      <c r="Q30" s="27">
        <v>2937</v>
      </c>
      <c r="R30" s="32"/>
      <c r="S30" s="27">
        <v>10132</v>
      </c>
      <c r="T30" s="32"/>
      <c r="U30" s="33">
        <v>95311</v>
      </c>
    </row>
    <row r="31" spans="1:21" ht="12.75">
      <c r="A31" s="14"/>
      <c r="B31" s="3" t="s">
        <v>57</v>
      </c>
      <c r="C31" s="27">
        <v>141655</v>
      </c>
      <c r="D31" s="32"/>
      <c r="E31" s="27">
        <v>48759</v>
      </c>
      <c r="F31" s="32"/>
      <c r="G31" s="27">
        <v>19300</v>
      </c>
      <c r="H31" s="26"/>
      <c r="I31" s="27">
        <v>2684</v>
      </c>
      <c r="J31" s="32"/>
      <c r="K31" s="27">
        <v>1531</v>
      </c>
      <c r="L31" s="32"/>
      <c r="M31" s="27">
        <v>8011</v>
      </c>
      <c r="N31" s="32"/>
      <c r="O31" s="27">
        <v>4437</v>
      </c>
      <c r="P31" s="32"/>
      <c r="Q31" s="27">
        <v>2838</v>
      </c>
      <c r="R31" s="32"/>
      <c r="S31" s="27">
        <v>9958</v>
      </c>
      <c r="T31" s="32"/>
      <c r="U31" s="33">
        <v>92896</v>
      </c>
    </row>
    <row r="32" spans="1:21" ht="12.75">
      <c r="A32" s="14"/>
      <c r="B32" s="3" t="s">
        <v>58</v>
      </c>
      <c r="C32" s="27">
        <v>145403</v>
      </c>
      <c r="D32" s="32"/>
      <c r="E32" s="27">
        <v>49820</v>
      </c>
      <c r="F32" s="32"/>
      <c r="G32" s="27">
        <v>19918</v>
      </c>
      <c r="H32" s="26"/>
      <c r="I32" s="27">
        <v>2817</v>
      </c>
      <c r="J32" s="32"/>
      <c r="K32" s="27">
        <v>1433</v>
      </c>
      <c r="L32" s="32"/>
      <c r="M32" s="27">
        <v>8759</v>
      </c>
      <c r="N32" s="32"/>
      <c r="O32" s="27">
        <v>4312</v>
      </c>
      <c r="P32" s="32"/>
      <c r="Q32" s="27">
        <v>2599</v>
      </c>
      <c r="R32" s="32"/>
      <c r="S32" s="27">
        <v>9982</v>
      </c>
      <c r="T32" s="32"/>
      <c r="U32" s="33">
        <v>95583</v>
      </c>
    </row>
    <row r="33" spans="1:21" ht="12.75">
      <c r="A33" s="14"/>
      <c r="B33" s="3" t="s">
        <v>59</v>
      </c>
      <c r="C33" s="27">
        <v>149399</v>
      </c>
      <c r="D33" s="32"/>
      <c r="E33" s="27">
        <v>50845</v>
      </c>
      <c r="F33" s="32"/>
      <c r="G33" s="27">
        <v>20661</v>
      </c>
      <c r="H33" s="26"/>
      <c r="I33" s="27">
        <v>2836</v>
      </c>
      <c r="J33" s="32"/>
      <c r="K33" s="27">
        <v>1337</v>
      </c>
      <c r="L33" s="32"/>
      <c r="M33" s="27">
        <v>8833</v>
      </c>
      <c r="N33" s="32"/>
      <c r="O33" s="27">
        <v>4210</v>
      </c>
      <c r="P33" s="32"/>
      <c r="Q33" s="27">
        <v>2814</v>
      </c>
      <c r="R33" s="32"/>
      <c r="S33" s="27">
        <v>10154</v>
      </c>
      <c r="T33" s="32"/>
      <c r="U33" s="33">
        <v>98554</v>
      </c>
    </row>
    <row r="34" spans="1:21" ht="12.75">
      <c r="A34" s="14"/>
      <c r="B34" s="3" t="s">
        <v>60</v>
      </c>
      <c r="C34" s="27">
        <v>154025</v>
      </c>
      <c r="D34" s="32"/>
      <c r="E34" s="27">
        <v>51230</v>
      </c>
      <c r="F34" s="32"/>
      <c r="G34" s="27">
        <v>20726</v>
      </c>
      <c r="H34" s="26"/>
      <c r="I34" s="27">
        <v>2754</v>
      </c>
      <c r="J34" s="32"/>
      <c r="K34" s="27">
        <v>1218</v>
      </c>
      <c r="L34" s="32"/>
      <c r="M34" s="27">
        <v>9176</v>
      </c>
      <c r="N34" s="32"/>
      <c r="O34" s="27">
        <v>4080</v>
      </c>
      <c r="P34" s="32"/>
      <c r="Q34" s="27">
        <v>3025</v>
      </c>
      <c r="R34" s="32"/>
      <c r="S34" s="27">
        <v>10251</v>
      </c>
      <c r="T34" s="32"/>
      <c r="U34" s="33">
        <v>102795</v>
      </c>
    </row>
    <row r="35" spans="1:21" ht="12.75">
      <c r="A35" s="14"/>
      <c r="B35" s="3" t="s">
        <v>61</v>
      </c>
      <c r="C35" s="27">
        <v>156895</v>
      </c>
      <c r="D35" s="32"/>
      <c r="E35" s="27">
        <v>50441</v>
      </c>
      <c r="F35" s="32"/>
      <c r="G35" s="27">
        <v>20656</v>
      </c>
      <c r="H35" s="26"/>
      <c r="I35" s="27">
        <v>2703</v>
      </c>
      <c r="J35" s="32"/>
      <c r="K35" s="27">
        <v>1116</v>
      </c>
      <c r="L35" s="32"/>
      <c r="M35" s="27">
        <v>8709</v>
      </c>
      <c r="N35" s="32"/>
      <c r="O35" s="27">
        <v>3975</v>
      </c>
      <c r="P35" s="32"/>
      <c r="Q35" s="27">
        <v>2994</v>
      </c>
      <c r="R35" s="32"/>
      <c r="S35" s="27">
        <v>10288</v>
      </c>
      <c r="T35" s="32"/>
      <c r="U35" s="33">
        <v>106454</v>
      </c>
    </row>
    <row r="36" spans="1:21" ht="12.75">
      <c r="A36" s="14"/>
      <c r="B36" s="3" t="s">
        <v>62</v>
      </c>
      <c r="C36" s="27">
        <v>162299</v>
      </c>
      <c r="D36" s="32"/>
      <c r="E36" s="27">
        <v>52157</v>
      </c>
      <c r="F36" s="32"/>
      <c r="G36" s="27">
        <v>21349</v>
      </c>
      <c r="H36" s="26"/>
      <c r="I36" s="27">
        <v>2834</v>
      </c>
      <c r="J36" s="32"/>
      <c r="K36" s="27">
        <v>1057</v>
      </c>
      <c r="L36" s="32"/>
      <c r="M36" s="27">
        <v>9199</v>
      </c>
      <c r="N36" s="32"/>
      <c r="O36" s="27">
        <v>4227</v>
      </c>
      <c r="P36" s="32"/>
      <c r="Q36" s="27">
        <v>2929</v>
      </c>
      <c r="R36" s="32"/>
      <c r="S36" s="27">
        <v>10562</v>
      </c>
      <c r="T36" s="32"/>
      <c r="U36" s="33">
        <v>110142</v>
      </c>
    </row>
    <row r="37" spans="1:21" ht="12.75">
      <c r="A37" s="14"/>
      <c r="B37" s="3" t="s">
        <v>63</v>
      </c>
      <c r="C37" s="27">
        <v>169753</v>
      </c>
      <c r="D37" s="32"/>
      <c r="E37" s="27">
        <v>55454</v>
      </c>
      <c r="F37" s="32"/>
      <c r="G37" s="27">
        <v>23570</v>
      </c>
      <c r="H37" s="26"/>
      <c r="I37" s="27">
        <v>2794</v>
      </c>
      <c r="J37" s="32"/>
      <c r="K37" s="27">
        <v>1006</v>
      </c>
      <c r="L37" s="32"/>
      <c r="M37" s="27">
        <v>9773</v>
      </c>
      <c r="N37" s="32"/>
      <c r="O37" s="27">
        <v>4381</v>
      </c>
      <c r="P37" s="32"/>
      <c r="Q37" s="27">
        <v>2928</v>
      </c>
      <c r="R37" s="32"/>
      <c r="S37" s="27">
        <v>11002</v>
      </c>
      <c r="T37" s="32"/>
      <c r="U37" s="33">
        <v>114299</v>
      </c>
    </row>
    <row r="38" spans="1:21" ht="12.75">
      <c r="A38" s="14"/>
      <c r="B38" s="31" t="s">
        <v>64</v>
      </c>
      <c r="C38" s="27">
        <v>176762</v>
      </c>
      <c r="D38" s="32"/>
      <c r="E38" s="27">
        <v>57970</v>
      </c>
      <c r="F38" s="32"/>
      <c r="G38" s="27">
        <v>24294</v>
      </c>
      <c r="H38" s="26"/>
      <c r="I38" s="27">
        <v>3030</v>
      </c>
      <c r="J38" s="32"/>
      <c r="K38" s="27">
        <v>994</v>
      </c>
      <c r="L38" s="32"/>
      <c r="M38" s="27">
        <v>10128</v>
      </c>
      <c r="N38" s="32"/>
      <c r="O38" s="27">
        <v>4515</v>
      </c>
      <c r="P38" s="32"/>
      <c r="Q38" s="27">
        <v>3287</v>
      </c>
      <c r="R38" s="32"/>
      <c r="S38" s="27">
        <v>11722</v>
      </c>
      <c r="T38" s="32"/>
      <c r="U38" s="33">
        <v>118792</v>
      </c>
    </row>
    <row r="39" spans="1:21" ht="12.75">
      <c r="A39" s="19"/>
      <c r="B39" s="31" t="s">
        <v>65</v>
      </c>
      <c r="C39" s="37">
        <f>C19-C53</f>
        <v>179198</v>
      </c>
      <c r="D39" s="38"/>
      <c r="E39" s="37">
        <f>E19-E53</f>
        <v>58518</v>
      </c>
      <c r="F39" s="38"/>
      <c r="G39" s="37">
        <f>G19-G53</f>
        <v>23998</v>
      </c>
      <c r="H39" s="38"/>
      <c r="I39" s="37">
        <f>I19-I53</f>
        <v>2958</v>
      </c>
      <c r="J39" s="38"/>
      <c r="K39" s="37">
        <f>K19-K53</f>
        <v>1032</v>
      </c>
      <c r="L39" s="38"/>
      <c r="M39" s="37">
        <f>M19-M53</f>
        <v>10130</v>
      </c>
      <c r="N39" s="38"/>
      <c r="O39" s="37">
        <f>O19-O53</f>
        <v>4740</v>
      </c>
      <c r="P39" s="38"/>
      <c r="Q39" s="37">
        <f>Q19-Q53</f>
        <v>3735</v>
      </c>
      <c r="R39" s="38"/>
      <c r="S39" s="37">
        <f>S19-S53</f>
        <v>11925</v>
      </c>
      <c r="T39" s="38"/>
      <c r="U39" s="37">
        <f>U19-U53</f>
        <v>120680</v>
      </c>
    </row>
    <row r="40" spans="1:21" ht="12.75">
      <c r="A40" s="103"/>
      <c r="B40" s="31"/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</row>
    <row r="41" spans="1:21" ht="12.75">
      <c r="A41" s="103" t="s">
        <v>31</v>
      </c>
      <c r="B41" s="31"/>
      <c r="C41" s="34"/>
      <c r="D41" s="31"/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9"/>
    </row>
    <row r="42" spans="1:21" ht="12.75">
      <c r="A42" s="102"/>
      <c r="B42" s="23"/>
      <c r="C42" s="27"/>
      <c r="D42" s="25"/>
      <c r="E42" s="27"/>
      <c r="F42" s="25"/>
      <c r="G42" s="27"/>
      <c r="H42" s="26"/>
      <c r="I42" s="27"/>
      <c r="J42" s="25"/>
      <c r="K42" s="27"/>
      <c r="L42" s="25"/>
      <c r="M42" s="27"/>
      <c r="N42" s="25"/>
      <c r="O42" s="27"/>
      <c r="P42" s="25"/>
      <c r="Q42" s="27"/>
      <c r="R42" s="25"/>
      <c r="S42" s="27"/>
      <c r="T42" s="25"/>
      <c r="U42" s="24"/>
    </row>
    <row r="43" spans="1:21" ht="12.75">
      <c r="A43" s="14"/>
      <c r="B43" s="3" t="s">
        <v>55</v>
      </c>
      <c r="C43" s="27">
        <v>143497</v>
      </c>
      <c r="D43" s="32"/>
      <c r="E43" s="27">
        <v>22331</v>
      </c>
      <c r="F43" s="32"/>
      <c r="G43" s="27">
        <v>2244</v>
      </c>
      <c r="H43" s="26"/>
      <c r="I43" s="27">
        <v>830</v>
      </c>
      <c r="J43" s="40"/>
      <c r="K43" s="27">
        <v>521</v>
      </c>
      <c r="L43" s="40"/>
      <c r="M43" s="27">
        <v>3053</v>
      </c>
      <c r="N43" s="32"/>
      <c r="O43" s="27">
        <v>3327</v>
      </c>
      <c r="P43" s="32"/>
      <c r="Q43" s="27">
        <v>5417</v>
      </c>
      <c r="R43" s="32"/>
      <c r="S43" s="27">
        <v>6939</v>
      </c>
      <c r="T43" s="32"/>
      <c r="U43" s="33">
        <v>121166</v>
      </c>
    </row>
    <row r="44" spans="1:21" ht="12.75">
      <c r="A44" s="14"/>
      <c r="B44" s="3" t="s">
        <v>56</v>
      </c>
      <c r="C44" s="27">
        <v>145897</v>
      </c>
      <c r="D44" s="32"/>
      <c r="E44" s="27">
        <v>23219</v>
      </c>
      <c r="F44" s="32"/>
      <c r="G44" s="27">
        <v>2400</v>
      </c>
      <c r="H44" s="26"/>
      <c r="I44" s="27">
        <v>913</v>
      </c>
      <c r="J44" s="40"/>
      <c r="K44" s="27">
        <v>517</v>
      </c>
      <c r="L44" s="40"/>
      <c r="M44" s="27">
        <v>3530</v>
      </c>
      <c r="N44" s="32"/>
      <c r="O44" s="27">
        <v>3344</v>
      </c>
      <c r="P44" s="32"/>
      <c r="Q44" s="27">
        <v>5426</v>
      </c>
      <c r="R44" s="32"/>
      <c r="S44" s="27">
        <v>7089</v>
      </c>
      <c r="T44" s="32"/>
      <c r="U44" s="33">
        <v>122678</v>
      </c>
    </row>
    <row r="45" spans="1:21" ht="12.75">
      <c r="A45" s="14"/>
      <c r="B45" s="3" t="s">
        <v>57</v>
      </c>
      <c r="C45" s="27">
        <v>148877</v>
      </c>
      <c r="D45" s="32"/>
      <c r="E45" s="27">
        <v>23844</v>
      </c>
      <c r="F45" s="32"/>
      <c r="G45" s="27">
        <v>2770</v>
      </c>
      <c r="H45" s="26"/>
      <c r="I45" s="27">
        <v>890</v>
      </c>
      <c r="J45" s="40"/>
      <c r="K45" s="27">
        <v>520</v>
      </c>
      <c r="L45" s="40"/>
      <c r="M45" s="27">
        <v>3797</v>
      </c>
      <c r="N45" s="32"/>
      <c r="O45" s="27">
        <v>3338</v>
      </c>
      <c r="P45" s="32"/>
      <c r="Q45" s="27">
        <v>5327</v>
      </c>
      <c r="R45" s="32"/>
      <c r="S45" s="27">
        <v>7202</v>
      </c>
      <c r="T45" s="32"/>
      <c r="U45" s="33">
        <v>125033</v>
      </c>
    </row>
    <row r="46" spans="1:21" ht="12.75">
      <c r="A46" s="14"/>
      <c r="B46" s="3" t="s">
        <v>58</v>
      </c>
      <c r="C46" s="27">
        <v>154688</v>
      </c>
      <c r="D46" s="32"/>
      <c r="E46" s="27">
        <v>23835</v>
      </c>
      <c r="F46" s="32"/>
      <c r="G46" s="27">
        <v>2808</v>
      </c>
      <c r="H46" s="26"/>
      <c r="I46" s="27">
        <v>891</v>
      </c>
      <c r="J46" s="40"/>
      <c r="K46" s="27">
        <v>487</v>
      </c>
      <c r="L46" s="40"/>
      <c r="M46" s="27">
        <v>3841</v>
      </c>
      <c r="N46" s="32"/>
      <c r="O46" s="27">
        <v>3244</v>
      </c>
      <c r="P46" s="32"/>
      <c r="Q46" s="27">
        <v>5326</v>
      </c>
      <c r="R46" s="32"/>
      <c r="S46" s="27">
        <v>7238</v>
      </c>
      <c r="T46" s="32"/>
      <c r="U46" s="33">
        <v>130853</v>
      </c>
    </row>
    <row r="47" spans="1:21" ht="12.75">
      <c r="A47" s="14"/>
      <c r="B47" s="3" t="s">
        <v>59</v>
      </c>
      <c r="C47" s="27">
        <v>161651</v>
      </c>
      <c r="D47" s="32"/>
      <c r="E47" s="27">
        <v>25580</v>
      </c>
      <c r="F47" s="32"/>
      <c r="G47" s="27">
        <v>3082</v>
      </c>
      <c r="H47" s="26"/>
      <c r="I47" s="27">
        <v>1040</v>
      </c>
      <c r="J47" s="40"/>
      <c r="K47" s="27">
        <v>482</v>
      </c>
      <c r="L47" s="40"/>
      <c r="M47" s="27">
        <v>3996</v>
      </c>
      <c r="N47" s="32"/>
      <c r="O47" s="27">
        <v>3313</v>
      </c>
      <c r="P47" s="32"/>
      <c r="Q47" s="27">
        <v>5838</v>
      </c>
      <c r="R47" s="32"/>
      <c r="S47" s="27">
        <v>7829</v>
      </c>
      <c r="T47" s="32"/>
      <c r="U47" s="33">
        <v>136071</v>
      </c>
    </row>
    <row r="48" spans="1:21" ht="12.75">
      <c r="A48" s="14"/>
      <c r="B48" s="3" t="s">
        <v>60</v>
      </c>
      <c r="C48" s="27">
        <v>170922</v>
      </c>
      <c r="D48" s="32"/>
      <c r="E48" s="27">
        <v>26558</v>
      </c>
      <c r="F48" s="32"/>
      <c r="G48" s="27">
        <v>3269</v>
      </c>
      <c r="H48" s="26"/>
      <c r="I48" s="27">
        <v>1051</v>
      </c>
      <c r="J48" s="32"/>
      <c r="K48" s="27">
        <v>378</v>
      </c>
      <c r="L48" s="40"/>
      <c r="M48" s="27">
        <v>4151</v>
      </c>
      <c r="N48" s="32"/>
      <c r="O48" s="27">
        <v>3447</v>
      </c>
      <c r="P48" s="32"/>
      <c r="Q48" s="27">
        <v>6283</v>
      </c>
      <c r="R48" s="32"/>
      <c r="S48" s="27">
        <v>7979</v>
      </c>
      <c r="T48" s="32"/>
      <c r="U48" s="33">
        <v>144364</v>
      </c>
    </row>
    <row r="49" spans="1:21" ht="12.75">
      <c r="A49" s="14"/>
      <c r="B49" s="3" t="s">
        <v>61</v>
      </c>
      <c r="C49" s="27">
        <v>181603</v>
      </c>
      <c r="D49" s="32"/>
      <c r="E49" s="27">
        <v>27927</v>
      </c>
      <c r="F49" s="32"/>
      <c r="G49" s="27">
        <v>3357</v>
      </c>
      <c r="H49" s="26"/>
      <c r="I49" s="27">
        <v>1074</v>
      </c>
      <c r="J49" s="32"/>
      <c r="K49" s="27">
        <v>383</v>
      </c>
      <c r="L49" s="40"/>
      <c r="M49" s="27">
        <v>4247</v>
      </c>
      <c r="N49" s="32"/>
      <c r="O49" s="27">
        <v>3431</v>
      </c>
      <c r="P49" s="32"/>
      <c r="Q49" s="27">
        <v>6808</v>
      </c>
      <c r="R49" s="32"/>
      <c r="S49" s="27">
        <v>8627</v>
      </c>
      <c r="T49" s="32"/>
      <c r="U49" s="33">
        <v>153676</v>
      </c>
    </row>
    <row r="50" spans="1:21" ht="12.75">
      <c r="A50" s="14"/>
      <c r="B50" s="3" t="s">
        <v>62</v>
      </c>
      <c r="C50" s="27">
        <v>191908</v>
      </c>
      <c r="D50" s="32"/>
      <c r="E50" s="27">
        <v>28950</v>
      </c>
      <c r="F50" s="32"/>
      <c r="G50" s="27">
        <v>3669</v>
      </c>
      <c r="H50" s="26"/>
      <c r="I50" s="27">
        <v>1088</v>
      </c>
      <c r="J50" s="32"/>
      <c r="K50" s="27">
        <v>368</v>
      </c>
      <c r="L50" s="41"/>
      <c r="M50" s="27">
        <v>4121</v>
      </c>
      <c r="N50" s="32"/>
      <c r="O50" s="27">
        <v>3658</v>
      </c>
      <c r="P50" s="32"/>
      <c r="Q50" s="27">
        <v>6923</v>
      </c>
      <c r="R50" s="32"/>
      <c r="S50" s="27">
        <v>9123</v>
      </c>
      <c r="T50" s="32"/>
      <c r="U50" s="33">
        <v>162958</v>
      </c>
    </row>
    <row r="51" spans="1:21" ht="12.75">
      <c r="A51" s="14"/>
      <c r="B51" s="3" t="s">
        <v>63</v>
      </c>
      <c r="C51" s="27">
        <v>201220</v>
      </c>
      <c r="D51" s="32"/>
      <c r="E51" s="27">
        <v>30971</v>
      </c>
      <c r="F51" s="32"/>
      <c r="G51" s="27">
        <v>4094</v>
      </c>
      <c r="H51" s="26"/>
      <c r="I51" s="27">
        <v>1171</v>
      </c>
      <c r="J51" s="32"/>
      <c r="K51" s="27">
        <v>391</v>
      </c>
      <c r="L51" s="41"/>
      <c r="M51" s="27">
        <v>4327</v>
      </c>
      <c r="N51" s="32"/>
      <c r="O51" s="27">
        <v>3731</v>
      </c>
      <c r="P51" s="32"/>
      <c r="Q51" s="27">
        <v>7484</v>
      </c>
      <c r="R51" s="32"/>
      <c r="S51" s="27">
        <v>9773</v>
      </c>
      <c r="T51" s="32"/>
      <c r="U51" s="33">
        <v>170249</v>
      </c>
    </row>
    <row r="52" spans="1:21" ht="12.75">
      <c r="A52" s="14"/>
      <c r="B52" s="31" t="s">
        <v>64</v>
      </c>
      <c r="C52" s="27">
        <v>212246</v>
      </c>
      <c r="D52" s="32"/>
      <c r="E52" s="27">
        <v>33441</v>
      </c>
      <c r="F52" s="32"/>
      <c r="G52" s="27">
        <v>4423</v>
      </c>
      <c r="H52" s="26"/>
      <c r="I52" s="27">
        <v>1233</v>
      </c>
      <c r="J52" s="32"/>
      <c r="K52" s="27">
        <v>424</v>
      </c>
      <c r="L52" s="41"/>
      <c r="M52" s="27">
        <v>4222</v>
      </c>
      <c r="N52" s="32"/>
      <c r="O52" s="27">
        <v>4171</v>
      </c>
      <c r="P52" s="32"/>
      <c r="Q52" s="27">
        <v>8285</v>
      </c>
      <c r="R52" s="32"/>
      <c r="S52" s="27">
        <v>10683</v>
      </c>
      <c r="T52" s="32"/>
      <c r="U52" s="33">
        <v>178805</v>
      </c>
    </row>
    <row r="53" spans="1:21" ht="12.75">
      <c r="A53" s="103"/>
      <c r="B53" s="31" t="s">
        <v>66</v>
      </c>
      <c r="C53" s="27">
        <v>220230</v>
      </c>
      <c r="D53" s="32"/>
      <c r="E53" s="27">
        <v>35791</v>
      </c>
      <c r="F53" s="32"/>
      <c r="G53" s="27">
        <v>4632</v>
      </c>
      <c r="H53" s="26"/>
      <c r="I53" s="27">
        <v>1283</v>
      </c>
      <c r="J53" s="32"/>
      <c r="K53" s="27">
        <v>451</v>
      </c>
      <c r="L53" s="32"/>
      <c r="M53" s="27">
        <v>4365</v>
      </c>
      <c r="N53" s="32"/>
      <c r="O53" s="27">
        <v>4329</v>
      </c>
      <c r="P53" s="32"/>
      <c r="Q53" s="27">
        <v>9397</v>
      </c>
      <c r="R53" s="32"/>
      <c r="S53" s="27">
        <v>11334</v>
      </c>
      <c r="T53" s="32"/>
      <c r="U53" s="33">
        <v>184439</v>
      </c>
    </row>
    <row r="54" spans="1:21" ht="12.75">
      <c r="A54" s="103"/>
      <c r="B54" s="31"/>
      <c r="C54" s="27"/>
      <c r="D54" s="32"/>
      <c r="E54" s="27"/>
      <c r="F54" s="32"/>
      <c r="G54" s="27"/>
      <c r="H54" s="26"/>
      <c r="I54" s="27"/>
      <c r="J54" s="32"/>
      <c r="K54" s="27"/>
      <c r="L54" s="32"/>
      <c r="M54" s="27" t="s">
        <v>103</v>
      </c>
      <c r="N54" s="32" t="s">
        <v>104</v>
      </c>
      <c r="O54" s="27" t="s">
        <v>101</v>
      </c>
      <c r="P54" s="32" t="s">
        <v>102</v>
      </c>
      <c r="Q54" s="27"/>
      <c r="R54" s="32"/>
      <c r="S54" s="27"/>
      <c r="T54" s="32"/>
      <c r="U54" s="33"/>
    </row>
    <row r="55" spans="1:21" ht="13.5">
      <c r="A55" s="103"/>
      <c r="B55" s="110">
        <v>1996</v>
      </c>
      <c r="C55" s="27"/>
      <c r="D55" s="32"/>
      <c r="E55" s="27"/>
      <c r="F55" s="32"/>
      <c r="G55" s="112">
        <v>4752</v>
      </c>
      <c r="H55" s="26"/>
      <c r="I55" s="112">
        <v>1450</v>
      </c>
      <c r="J55" s="32"/>
      <c r="K55" s="116">
        <v>436</v>
      </c>
      <c r="L55" s="32"/>
      <c r="M55" s="112">
        <v>2850</v>
      </c>
      <c r="N55" s="112">
        <v>1506</v>
      </c>
      <c r="O55" s="112">
        <v>1707</v>
      </c>
      <c r="P55" s="112">
        <v>3341</v>
      </c>
      <c r="Q55" s="112">
        <v>9373</v>
      </c>
      <c r="R55" s="32"/>
      <c r="S55" s="114">
        <v>12038</v>
      </c>
      <c r="T55" s="32"/>
      <c r="U55" s="33"/>
    </row>
    <row r="56" spans="1:21" ht="13.5">
      <c r="A56" s="103"/>
      <c r="B56" s="110">
        <v>1997</v>
      </c>
      <c r="C56" s="27"/>
      <c r="D56" s="32"/>
      <c r="E56" s="27"/>
      <c r="F56" s="32"/>
      <c r="G56" s="112">
        <v>4695</v>
      </c>
      <c r="H56" s="26"/>
      <c r="I56" s="112">
        <v>1333</v>
      </c>
      <c r="J56" s="32"/>
      <c r="K56" s="116">
        <v>487</v>
      </c>
      <c r="L56" s="32"/>
      <c r="M56" s="112">
        <v>2979</v>
      </c>
      <c r="N56" s="112">
        <v>1489</v>
      </c>
      <c r="O56" s="112">
        <v>1695</v>
      </c>
      <c r="P56" s="112">
        <v>3518</v>
      </c>
      <c r="Q56" s="112">
        <v>9918</v>
      </c>
      <c r="R56" s="32"/>
      <c r="S56" s="114">
        <v>12148</v>
      </c>
      <c r="T56" s="32"/>
      <c r="U56" s="33"/>
    </row>
    <row r="57" spans="1:21" ht="13.5">
      <c r="A57" s="103"/>
      <c r="B57" s="110">
        <v>1998</v>
      </c>
      <c r="C57" s="27"/>
      <c r="D57" s="32"/>
      <c r="E57" s="27"/>
      <c r="F57" s="32"/>
      <c r="G57" s="112">
        <v>5163</v>
      </c>
      <c r="H57" s="26"/>
      <c r="I57" s="112">
        <v>1440</v>
      </c>
      <c r="J57" s="32"/>
      <c r="K57" s="116">
        <v>494</v>
      </c>
      <c r="L57" s="32"/>
      <c r="M57" s="112">
        <v>3414</v>
      </c>
      <c r="N57" s="112">
        <v>1470</v>
      </c>
      <c r="O57" s="112">
        <v>1709</v>
      </c>
      <c r="P57" s="112">
        <v>3354</v>
      </c>
      <c r="Q57" s="112">
        <v>9540</v>
      </c>
      <c r="R57" s="32"/>
      <c r="S57" s="114">
        <v>11999</v>
      </c>
      <c r="T57" s="32"/>
      <c r="U57" s="33"/>
    </row>
    <row r="58" spans="1:21" ht="13.5">
      <c r="A58" s="103"/>
      <c r="B58" s="110">
        <v>2000</v>
      </c>
      <c r="C58" s="27"/>
      <c r="D58" s="32"/>
      <c r="E58" s="27"/>
      <c r="F58" s="32"/>
      <c r="G58" s="112">
        <v>5340</v>
      </c>
      <c r="H58" s="26"/>
      <c r="I58" s="112">
        <v>1215</v>
      </c>
      <c r="J58" s="32"/>
      <c r="K58" s="116">
        <v>513</v>
      </c>
      <c r="L58" s="32"/>
      <c r="M58" s="112">
        <v>4868</v>
      </c>
      <c r="N58" s="112">
        <v>1498</v>
      </c>
      <c r="O58" s="112">
        <v>1819</v>
      </c>
      <c r="P58" s="112">
        <v>3510</v>
      </c>
      <c r="Q58" s="114">
        <v>10293</v>
      </c>
      <c r="R58" s="32"/>
      <c r="S58" s="114">
        <v>12414</v>
      </c>
      <c r="T58" s="32"/>
      <c r="U58" s="33"/>
    </row>
    <row r="59" spans="1:21" ht="13.5">
      <c r="A59" s="103"/>
      <c r="B59" s="111">
        <v>2001</v>
      </c>
      <c r="C59" s="27"/>
      <c r="D59" s="32"/>
      <c r="E59" s="27"/>
      <c r="F59" s="32"/>
      <c r="G59" s="112">
        <v>5628</v>
      </c>
      <c r="H59" s="26"/>
      <c r="I59" s="112">
        <v>1301</v>
      </c>
      <c r="J59" s="32"/>
      <c r="K59" s="116">
        <v>564</v>
      </c>
      <c r="L59" s="32"/>
      <c r="M59" s="112">
        <v>5508</v>
      </c>
      <c r="N59" s="112">
        <v>1389</v>
      </c>
      <c r="O59" s="112">
        <v>1837</v>
      </c>
      <c r="P59" s="112">
        <v>3755</v>
      </c>
      <c r="Q59" s="114">
        <v>10858</v>
      </c>
      <c r="R59" s="32"/>
      <c r="S59" s="114">
        <v>12553</v>
      </c>
      <c r="T59" s="32"/>
      <c r="U59" s="33"/>
    </row>
    <row r="60" spans="1:21" ht="12.75">
      <c r="A60" s="103"/>
      <c r="B60" s="31"/>
      <c r="C60" s="34"/>
      <c r="D60" s="31"/>
      <c r="E60" s="34"/>
      <c r="F60" s="35"/>
      <c r="G60" s="34"/>
      <c r="H60" s="35"/>
      <c r="I60" s="34"/>
      <c r="J60" s="35"/>
      <c r="K60" s="34"/>
      <c r="L60" s="35"/>
      <c r="M60" s="34"/>
      <c r="N60" s="35"/>
      <c r="O60" s="34"/>
      <c r="P60" s="35"/>
      <c r="Q60" s="34"/>
      <c r="R60" s="35"/>
      <c r="S60" s="34"/>
      <c r="T60" s="35"/>
      <c r="U60" s="39"/>
    </row>
    <row r="61" spans="1:21" ht="12.75">
      <c r="A61" s="103" t="s">
        <v>98</v>
      </c>
      <c r="B61" s="36"/>
      <c r="C61" s="42"/>
      <c r="D61" s="32"/>
      <c r="E61" s="42"/>
      <c r="F61" s="32"/>
      <c r="G61" s="42"/>
      <c r="H61" s="26"/>
      <c r="I61" s="42"/>
      <c r="J61" s="32"/>
      <c r="K61" s="42"/>
      <c r="L61" s="32"/>
      <c r="M61" s="42"/>
      <c r="N61" s="32"/>
      <c r="O61" s="42"/>
      <c r="P61" s="32"/>
      <c r="Q61" s="42"/>
      <c r="R61" s="32"/>
      <c r="S61" s="42"/>
      <c r="T61" s="32"/>
      <c r="U61" s="33"/>
    </row>
    <row r="62" spans="1:21" ht="12.75">
      <c r="A62" s="102"/>
      <c r="B62" s="23"/>
      <c r="C62" s="42"/>
      <c r="D62" s="25"/>
      <c r="E62" s="42"/>
      <c r="F62" s="25"/>
      <c r="G62" s="42"/>
      <c r="H62" s="26"/>
      <c r="I62" s="42"/>
      <c r="J62" s="25"/>
      <c r="K62" s="42"/>
      <c r="L62" s="25"/>
      <c r="M62" s="42"/>
      <c r="N62" s="25"/>
      <c r="O62" s="42"/>
      <c r="P62" s="25"/>
      <c r="Q62" s="42"/>
      <c r="R62" s="25"/>
      <c r="S62" s="42"/>
      <c r="T62" s="25"/>
      <c r="U62" s="24"/>
    </row>
    <row r="63" spans="1:21" ht="12.75">
      <c r="A63" s="14"/>
      <c r="B63" s="3" t="s">
        <v>55</v>
      </c>
      <c r="C63" s="43">
        <f aca="true" t="shared" si="0" ref="C63:C72">C43/C9*100</f>
        <v>49.9618749847674</v>
      </c>
      <c r="D63" s="44"/>
      <c r="E63" s="43">
        <f aca="true" t="shared" si="1" ref="E63:E72">E43/E9*100</f>
        <v>31.640171158151265</v>
      </c>
      <c r="F63" s="44"/>
      <c r="G63" s="43">
        <f aca="true" t="shared" si="2" ref="G63:G72">G43/G9*100</f>
        <v>10.69998092695022</v>
      </c>
      <c r="H63" s="45"/>
      <c r="I63" s="43">
        <f aca="true" t="shared" si="3" ref="I63:I72">I43/I9*100</f>
        <v>23.02357836338419</v>
      </c>
      <c r="J63" s="44"/>
      <c r="K63" s="43">
        <f aca="true" t="shared" si="4" ref="K63:K72">K43/K9*100</f>
        <v>24.12037037037037</v>
      </c>
      <c r="L63" s="44"/>
      <c r="M63" s="43">
        <f aca="true" t="shared" si="5" ref="M63:M72">M43/M9*100</f>
        <v>30.517792882846862</v>
      </c>
      <c r="N63" s="44"/>
      <c r="O63" s="43">
        <f aca="true" t="shared" si="6" ref="O63:O72">O43/O9*100</f>
        <v>40.533625730994146</v>
      </c>
      <c r="P63" s="44"/>
      <c r="Q63" s="43">
        <f aca="true" t="shared" si="7" ref="Q63:Q72">Q43/Q9*100</f>
        <v>63.87218488385804</v>
      </c>
      <c r="R63" s="44"/>
      <c r="S63" s="43">
        <f aca="true" t="shared" si="8" ref="S63:S72">S43/S9*100</f>
        <v>40.465360391882434</v>
      </c>
      <c r="T63" s="44"/>
      <c r="U63" s="46">
        <v>55.9309437533178</v>
      </c>
    </row>
    <row r="64" spans="1:21" ht="12.75">
      <c r="A64" s="14"/>
      <c r="B64" s="3" t="s">
        <v>56</v>
      </c>
      <c r="C64" s="43">
        <f t="shared" si="0"/>
        <v>50.338992992419676</v>
      </c>
      <c r="D64" s="44"/>
      <c r="E64" s="43">
        <f t="shared" si="1"/>
        <v>32.32043429844098</v>
      </c>
      <c r="F64" s="44"/>
      <c r="G64" s="43">
        <f t="shared" si="2"/>
        <v>11.376564277588168</v>
      </c>
      <c r="H64" s="45"/>
      <c r="I64" s="43">
        <f t="shared" si="3"/>
        <v>25.02055357632228</v>
      </c>
      <c r="J64" s="44"/>
      <c r="K64" s="43">
        <f t="shared" si="4"/>
        <v>23.14234556848702</v>
      </c>
      <c r="L64" s="44"/>
      <c r="M64" s="43">
        <f t="shared" si="5"/>
        <v>31.366625199928915</v>
      </c>
      <c r="N64" s="44"/>
      <c r="O64" s="43">
        <f t="shared" si="6"/>
        <v>41.680169512651126</v>
      </c>
      <c r="P64" s="44"/>
      <c r="Q64" s="43">
        <f t="shared" si="7"/>
        <v>64.88102355614014</v>
      </c>
      <c r="R64" s="44"/>
      <c r="S64" s="43">
        <f t="shared" si="8"/>
        <v>41.16485686080948</v>
      </c>
      <c r="T64" s="44"/>
      <c r="U64" s="46">
        <v>56.277151599392624</v>
      </c>
    </row>
    <row r="65" spans="1:21" ht="12.75">
      <c r="A65" s="14"/>
      <c r="B65" s="3" t="s">
        <v>57</v>
      </c>
      <c r="C65" s="43">
        <f t="shared" si="0"/>
        <v>51.24289234920766</v>
      </c>
      <c r="D65" s="44"/>
      <c r="E65" s="43">
        <f t="shared" si="1"/>
        <v>32.84161811495393</v>
      </c>
      <c r="F65" s="44"/>
      <c r="G65" s="43">
        <f t="shared" si="2"/>
        <v>12.550974173085635</v>
      </c>
      <c r="H65" s="45"/>
      <c r="I65" s="43">
        <f t="shared" si="3"/>
        <v>24.90207050923335</v>
      </c>
      <c r="J65" s="44"/>
      <c r="K65" s="43">
        <f t="shared" si="4"/>
        <v>25.353486104339346</v>
      </c>
      <c r="L65" s="44"/>
      <c r="M65" s="43">
        <f t="shared" si="5"/>
        <v>32.15616531165312</v>
      </c>
      <c r="N65" s="44"/>
      <c r="O65" s="43">
        <f t="shared" si="6"/>
        <v>42.932475884244376</v>
      </c>
      <c r="P65" s="44"/>
      <c r="Q65" s="43">
        <f t="shared" si="7"/>
        <v>65.24188609920391</v>
      </c>
      <c r="R65" s="44"/>
      <c r="S65" s="43">
        <f t="shared" si="8"/>
        <v>41.96969696969697</v>
      </c>
      <c r="T65" s="44"/>
      <c r="U65" s="46">
        <v>57.373272946693646</v>
      </c>
    </row>
    <row r="66" spans="1:21" ht="12.75">
      <c r="A66" s="14"/>
      <c r="B66" s="3" t="s">
        <v>58</v>
      </c>
      <c r="C66" s="43">
        <f t="shared" si="0"/>
        <v>51.547030734010676</v>
      </c>
      <c r="D66" s="44"/>
      <c r="E66" s="43">
        <f t="shared" si="1"/>
        <v>32.360328558821536</v>
      </c>
      <c r="F66" s="44"/>
      <c r="G66" s="43">
        <f t="shared" si="2"/>
        <v>12.355891929948077</v>
      </c>
      <c r="H66" s="45"/>
      <c r="I66" s="43">
        <f t="shared" si="3"/>
        <v>24.029126213592235</v>
      </c>
      <c r="J66" s="44"/>
      <c r="K66" s="43">
        <f t="shared" si="4"/>
        <v>25.364583333333336</v>
      </c>
      <c r="L66" s="44"/>
      <c r="M66" s="43">
        <f t="shared" si="5"/>
        <v>30.484126984126984</v>
      </c>
      <c r="N66" s="44"/>
      <c r="O66" s="43">
        <f t="shared" si="6"/>
        <v>42.93276866066702</v>
      </c>
      <c r="P66" s="44"/>
      <c r="Q66" s="43">
        <f t="shared" si="7"/>
        <v>67.20504731861199</v>
      </c>
      <c r="R66" s="44"/>
      <c r="S66" s="43">
        <f t="shared" si="8"/>
        <v>42.03252032520325</v>
      </c>
      <c r="T66" s="44"/>
      <c r="U66" s="46">
        <v>57.78807256796622</v>
      </c>
    </row>
    <row r="67" spans="1:21" ht="12.75">
      <c r="A67" s="14"/>
      <c r="B67" s="3" t="s">
        <v>59</v>
      </c>
      <c r="C67" s="43">
        <f t="shared" si="0"/>
        <v>51.969458286449125</v>
      </c>
      <c r="D67" s="44"/>
      <c r="E67" s="43">
        <f t="shared" si="1"/>
        <v>33.470722930978084</v>
      </c>
      <c r="F67" s="44"/>
      <c r="G67" s="43">
        <f t="shared" si="2"/>
        <v>12.980667986353872</v>
      </c>
      <c r="H67" s="45"/>
      <c r="I67" s="43">
        <f t="shared" si="3"/>
        <v>26.831785345717236</v>
      </c>
      <c r="J67" s="44"/>
      <c r="K67" s="43">
        <f t="shared" si="4"/>
        <v>26.498075865860365</v>
      </c>
      <c r="L67" s="44"/>
      <c r="M67" s="43">
        <f t="shared" si="5"/>
        <v>31.148179904902957</v>
      </c>
      <c r="N67" s="44"/>
      <c r="O67" s="43">
        <f t="shared" si="6"/>
        <v>44.038282600026584</v>
      </c>
      <c r="P67" s="44"/>
      <c r="Q67" s="43">
        <f t="shared" si="7"/>
        <v>67.47572815533981</v>
      </c>
      <c r="R67" s="44"/>
      <c r="S67" s="43">
        <f t="shared" si="8"/>
        <v>43.535561363509984</v>
      </c>
      <c r="T67" s="44"/>
      <c r="U67" s="46">
        <v>57.99509856153436</v>
      </c>
    </row>
    <row r="68" spans="1:21" ht="12.75">
      <c r="A68" s="14"/>
      <c r="B68" s="3" t="s">
        <v>60</v>
      </c>
      <c r="C68" s="43">
        <f t="shared" si="0"/>
        <v>52.599962455415806</v>
      </c>
      <c r="D68" s="44"/>
      <c r="E68" s="43">
        <f t="shared" si="1"/>
        <v>34.141512829742375</v>
      </c>
      <c r="F68" s="44"/>
      <c r="G68" s="43">
        <f t="shared" si="2"/>
        <v>13.623671598249635</v>
      </c>
      <c r="H68" s="45"/>
      <c r="I68" s="43">
        <f t="shared" si="3"/>
        <v>27.6215505913272</v>
      </c>
      <c r="J68" s="44"/>
      <c r="K68" s="43">
        <f t="shared" si="4"/>
        <v>23.684210526315788</v>
      </c>
      <c r="L68" s="44"/>
      <c r="M68" s="43">
        <f t="shared" si="5"/>
        <v>31.147294965108426</v>
      </c>
      <c r="N68" s="44"/>
      <c r="O68" s="43">
        <f t="shared" si="6"/>
        <v>45.795137504982065</v>
      </c>
      <c r="P68" s="44"/>
      <c r="Q68" s="43">
        <f t="shared" si="7"/>
        <v>67.50107434464977</v>
      </c>
      <c r="R68" s="44"/>
      <c r="S68" s="43">
        <f t="shared" si="8"/>
        <v>43.76851343938563</v>
      </c>
      <c r="T68" s="44"/>
      <c r="U68" s="46">
        <v>58.40936401263964</v>
      </c>
    </row>
    <row r="69" spans="1:21" ht="12.75">
      <c r="A69" s="14"/>
      <c r="B69" s="3" t="s">
        <v>61</v>
      </c>
      <c r="C69" s="43">
        <f t="shared" si="0"/>
        <v>53.649652287458125</v>
      </c>
      <c r="D69" s="44"/>
      <c r="E69" s="43">
        <f t="shared" si="1"/>
        <v>35.63571866067783</v>
      </c>
      <c r="F69" s="44"/>
      <c r="G69" s="43">
        <f t="shared" si="2"/>
        <v>13.979927539249573</v>
      </c>
      <c r="H69" s="45"/>
      <c r="I69" s="43">
        <f t="shared" si="3"/>
        <v>28.435266084193806</v>
      </c>
      <c r="J69" s="44"/>
      <c r="K69" s="43">
        <f t="shared" si="4"/>
        <v>25.550366911274182</v>
      </c>
      <c r="L69" s="44"/>
      <c r="M69" s="43">
        <f t="shared" si="5"/>
        <v>32.78017906761346</v>
      </c>
      <c r="N69" s="44"/>
      <c r="O69" s="43">
        <f t="shared" si="6"/>
        <v>46.32730218741561</v>
      </c>
      <c r="P69" s="44"/>
      <c r="Q69" s="43">
        <f t="shared" si="7"/>
        <v>69.45521322179147</v>
      </c>
      <c r="R69" s="44"/>
      <c r="S69" s="43">
        <f t="shared" si="8"/>
        <v>45.60930478456252</v>
      </c>
      <c r="T69" s="44"/>
      <c r="U69" s="46">
        <v>59.07661553838466</v>
      </c>
    </row>
    <row r="70" spans="1:21" ht="12.75">
      <c r="A70" s="14"/>
      <c r="B70" s="3" t="s">
        <v>62</v>
      </c>
      <c r="C70" s="43">
        <f t="shared" si="0"/>
        <v>54.17961813289969</v>
      </c>
      <c r="D70" s="44"/>
      <c r="E70" s="43">
        <f t="shared" si="1"/>
        <v>35.693589949079616</v>
      </c>
      <c r="F70" s="44"/>
      <c r="G70" s="43">
        <f t="shared" si="2"/>
        <v>14.665440882564553</v>
      </c>
      <c r="H70" s="45"/>
      <c r="I70" s="43">
        <f t="shared" si="3"/>
        <v>27.740948495665478</v>
      </c>
      <c r="J70" s="44"/>
      <c r="K70" s="43">
        <f t="shared" si="4"/>
        <v>25.824561403508774</v>
      </c>
      <c r="L70" s="44"/>
      <c r="M70" s="43">
        <f t="shared" si="5"/>
        <v>30.938438438438435</v>
      </c>
      <c r="N70" s="44"/>
      <c r="O70" s="43">
        <f t="shared" si="6"/>
        <v>46.39188332276474</v>
      </c>
      <c r="P70" s="44"/>
      <c r="Q70" s="43">
        <f t="shared" si="7"/>
        <v>70.26999593991067</v>
      </c>
      <c r="R70" s="44"/>
      <c r="S70" s="43">
        <f t="shared" si="8"/>
        <v>46.34493268986538</v>
      </c>
      <c r="T70" s="44"/>
      <c r="U70" s="46">
        <v>59.6697180519956</v>
      </c>
    </row>
    <row r="71" spans="1:21" ht="12.75">
      <c r="A71" s="14"/>
      <c r="B71" s="3" t="s">
        <v>63</v>
      </c>
      <c r="C71" s="43">
        <f t="shared" si="0"/>
        <v>54.241144234216506</v>
      </c>
      <c r="D71" s="44"/>
      <c r="E71" s="43">
        <f t="shared" si="1"/>
        <v>35.83569568990454</v>
      </c>
      <c r="F71" s="44"/>
      <c r="G71" s="43">
        <f t="shared" si="2"/>
        <v>14.799016772700982</v>
      </c>
      <c r="H71" s="45"/>
      <c r="I71" s="43">
        <f t="shared" si="3"/>
        <v>29.533417402269862</v>
      </c>
      <c r="J71" s="44"/>
      <c r="K71" s="43">
        <f t="shared" si="4"/>
        <v>27.988546886184686</v>
      </c>
      <c r="L71" s="44"/>
      <c r="M71" s="43">
        <f t="shared" si="5"/>
        <v>30.68794326241135</v>
      </c>
      <c r="N71" s="44"/>
      <c r="O71" s="43">
        <f t="shared" si="6"/>
        <v>45.993589743589745</v>
      </c>
      <c r="P71" s="44"/>
      <c r="Q71" s="43">
        <f t="shared" si="7"/>
        <v>71.87860161352286</v>
      </c>
      <c r="R71" s="44"/>
      <c r="S71" s="43">
        <f t="shared" si="8"/>
        <v>47.042117930204576</v>
      </c>
      <c r="T71" s="44"/>
      <c r="U71" s="46">
        <v>59.831381700099804</v>
      </c>
    </row>
    <row r="72" spans="1:21" ht="12.75">
      <c r="A72" s="14"/>
      <c r="B72" s="31" t="s">
        <v>64</v>
      </c>
      <c r="C72" s="43">
        <f t="shared" si="0"/>
        <v>54.56083165384774</v>
      </c>
      <c r="D72" s="47"/>
      <c r="E72" s="43">
        <f t="shared" si="1"/>
        <v>36.58312456925316</v>
      </c>
      <c r="F72" s="47"/>
      <c r="G72" s="43">
        <f t="shared" si="2"/>
        <v>15.402026674095485</v>
      </c>
      <c r="H72" s="48"/>
      <c r="I72" s="43">
        <f t="shared" si="3"/>
        <v>28.92329345531316</v>
      </c>
      <c r="J72" s="47"/>
      <c r="K72" s="43">
        <f t="shared" si="4"/>
        <v>29.90126939351199</v>
      </c>
      <c r="L72" s="47"/>
      <c r="M72" s="43">
        <f t="shared" si="5"/>
        <v>29.421602787456447</v>
      </c>
      <c r="N72" s="47"/>
      <c r="O72" s="43">
        <f t="shared" si="6"/>
        <v>48.01980198019802</v>
      </c>
      <c r="P72" s="47"/>
      <c r="Q72" s="43">
        <f t="shared" si="7"/>
        <v>71.59522986519184</v>
      </c>
      <c r="R72" s="47"/>
      <c r="S72" s="43">
        <f t="shared" si="8"/>
        <v>47.68132113367552</v>
      </c>
      <c r="T72" s="47"/>
      <c r="U72" s="49">
        <v>60.082930943524296</v>
      </c>
    </row>
    <row r="73" spans="1:21" ht="12.75">
      <c r="A73" s="14"/>
      <c r="B73" s="31" t="s">
        <v>66</v>
      </c>
      <c r="C73" s="43">
        <v>55</v>
      </c>
      <c r="D73" s="47"/>
      <c r="E73" s="43">
        <v>38</v>
      </c>
      <c r="F73" s="47"/>
      <c r="G73" s="43">
        <v>16</v>
      </c>
      <c r="H73" s="48"/>
      <c r="I73" s="43">
        <v>30</v>
      </c>
      <c r="J73" s="47"/>
      <c r="K73" s="43">
        <v>30</v>
      </c>
      <c r="L73" s="47"/>
      <c r="M73" s="43">
        <v>30</v>
      </c>
      <c r="N73" s="47"/>
      <c r="O73" s="43">
        <v>48</v>
      </c>
      <c r="P73" s="47"/>
      <c r="Q73" s="43">
        <v>72</v>
      </c>
      <c r="R73" s="47"/>
      <c r="S73" s="43">
        <v>49</v>
      </c>
      <c r="T73" s="47"/>
      <c r="U73" s="49">
        <v>60</v>
      </c>
    </row>
    <row r="74" spans="1:21" ht="12.75">
      <c r="A74" s="104"/>
      <c r="B74" s="105"/>
      <c r="C74" s="106"/>
      <c r="D74" s="107"/>
      <c r="E74" s="106"/>
      <c r="F74" s="107"/>
      <c r="G74" s="106"/>
      <c r="H74" s="108"/>
      <c r="I74" s="106"/>
      <c r="J74" s="107"/>
      <c r="K74" s="106"/>
      <c r="L74" s="107"/>
      <c r="M74" s="106"/>
      <c r="N74" s="107"/>
      <c r="O74" s="106"/>
      <c r="P74" s="107"/>
      <c r="Q74" s="106"/>
      <c r="R74" s="107"/>
      <c r="S74" s="106"/>
      <c r="T74" s="107"/>
      <c r="U74" s="106"/>
    </row>
    <row r="75" spans="1:21" ht="12.75">
      <c r="A75" s="102"/>
      <c r="B75" s="102"/>
      <c r="C75" s="33"/>
      <c r="D75" s="33"/>
      <c r="E75" s="33"/>
      <c r="F75" s="33"/>
      <c r="G75" s="33"/>
      <c r="H75" s="109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2.75">
      <c r="A76" s="102" t="s">
        <v>99</v>
      </c>
      <c r="B76" s="102"/>
      <c r="C76" s="33"/>
      <c r="D76" s="33"/>
      <c r="E76" s="33"/>
      <c r="F76" s="33"/>
      <c r="G76" s="33"/>
      <c r="H76" s="109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2.75">
      <c r="A77" s="102" t="s">
        <v>100</v>
      </c>
      <c r="B77" s="102"/>
      <c r="C77" s="33"/>
      <c r="D77" s="33"/>
      <c r="E77" s="33"/>
      <c r="F77" s="33"/>
      <c r="G77" s="33"/>
      <c r="H77" s="109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2.75">
      <c r="A78" s="102"/>
      <c r="B78" s="102"/>
      <c r="C78" s="33"/>
      <c r="D78" s="33"/>
      <c r="E78" s="33"/>
      <c r="F78" s="33"/>
      <c r="G78" s="33"/>
      <c r="H78" s="109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2.75">
      <c r="A79" s="102"/>
      <c r="B79" s="102"/>
      <c r="C79" s="33"/>
      <c r="D79" s="33"/>
      <c r="E79" s="33"/>
      <c r="F79" s="33"/>
      <c r="G79" s="33"/>
      <c r="H79" s="109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46">
      <selection activeCell="D61" sqref="D61:D76"/>
    </sheetView>
  </sheetViews>
  <sheetFormatPr defaultColWidth="9.140625" defaultRowHeight="12.75"/>
  <cols>
    <col min="1" max="1" width="15.8515625" style="12" customWidth="1"/>
    <col min="2" max="16384" width="9.140625" style="11" customWidth="1"/>
  </cols>
  <sheetData>
    <row r="1" spans="1:6" ht="24">
      <c r="A1" s="87" t="s">
        <v>93</v>
      </c>
      <c r="B1" s="88"/>
      <c r="C1" s="89"/>
      <c r="D1" s="89"/>
      <c r="E1" s="90"/>
      <c r="F1" s="90"/>
    </row>
    <row r="2" spans="1:6" ht="12.75">
      <c r="A2" s="91"/>
      <c r="B2" s="91"/>
      <c r="C2" s="90"/>
      <c r="D2" s="90"/>
      <c r="E2" s="90"/>
      <c r="F2" s="90"/>
    </row>
    <row r="3" spans="1:6" ht="12.75">
      <c r="A3" s="91"/>
      <c r="B3" s="91"/>
      <c r="C3" s="90"/>
      <c r="D3" s="90"/>
      <c r="E3" s="90"/>
      <c r="F3" s="90"/>
    </row>
    <row r="4" spans="1:6" ht="12.75">
      <c r="A4" s="92"/>
      <c r="B4" s="93"/>
      <c r="C4" s="96"/>
      <c r="D4" s="96"/>
      <c r="E4" s="96"/>
      <c r="F4" s="96"/>
    </row>
    <row r="5" spans="1:6" ht="45">
      <c r="A5" s="100" t="s">
        <v>95</v>
      </c>
      <c r="B5" s="20"/>
      <c r="C5" s="21" t="s">
        <v>47</v>
      </c>
      <c r="D5" s="21" t="s">
        <v>48</v>
      </c>
      <c r="E5" s="21" t="s">
        <v>50</v>
      </c>
      <c r="F5" s="21" t="s">
        <v>51</v>
      </c>
    </row>
    <row r="6" spans="1:6" ht="12.75">
      <c r="A6" s="101"/>
      <c r="B6" s="23"/>
      <c r="C6" s="24"/>
      <c r="D6" s="24"/>
      <c r="E6" s="24"/>
      <c r="F6" s="24"/>
    </row>
    <row r="7" spans="1:6" ht="12.75">
      <c r="A7" s="102" t="s">
        <v>96</v>
      </c>
      <c r="B7" s="23"/>
      <c r="C7" s="24"/>
      <c r="D7" s="24"/>
      <c r="E7" s="24"/>
      <c r="F7" s="24"/>
    </row>
    <row r="8" spans="1:6" ht="12.75">
      <c r="A8" s="102"/>
      <c r="B8" s="23"/>
      <c r="C8" s="24"/>
      <c r="D8" s="24"/>
      <c r="E8" s="24"/>
      <c r="F8" s="24"/>
    </row>
    <row r="9" spans="1:6" ht="12.75">
      <c r="A9" s="14"/>
      <c r="B9" s="3" t="s">
        <v>55</v>
      </c>
      <c r="C9" s="27">
        <v>20972</v>
      </c>
      <c r="D9" s="27">
        <f>'master''s degrees'!I9+'master''s degrees'!K9</f>
        <v>5765</v>
      </c>
      <c r="E9" s="27">
        <v>10004</v>
      </c>
      <c r="F9" s="27">
        <v>8208</v>
      </c>
    </row>
    <row r="10" spans="1:6" ht="12.75">
      <c r="A10" s="14"/>
      <c r="B10" s="3" t="s">
        <v>56</v>
      </c>
      <c r="C10" s="27">
        <v>21096</v>
      </c>
      <c r="D10" s="27">
        <f>'master''s degrees'!I10+'master''s degrees'!K10</f>
        <v>5883</v>
      </c>
      <c r="E10" s="27">
        <v>11254</v>
      </c>
      <c r="F10" s="27">
        <v>8023</v>
      </c>
    </row>
    <row r="11" spans="1:6" ht="12.75">
      <c r="A11" s="14"/>
      <c r="B11" s="3" t="s">
        <v>57</v>
      </c>
      <c r="C11" s="27">
        <v>22070</v>
      </c>
      <c r="D11" s="27">
        <f>'master''s degrees'!I11+'master''s degrees'!K11</f>
        <v>5625</v>
      </c>
      <c r="E11" s="27">
        <v>11808</v>
      </c>
      <c r="F11" s="27">
        <v>7775</v>
      </c>
    </row>
    <row r="12" spans="1:6" ht="12.75">
      <c r="A12" s="14"/>
      <c r="B12" s="3" t="s">
        <v>58</v>
      </c>
      <c r="C12" s="27">
        <v>22726</v>
      </c>
      <c r="D12" s="27">
        <f>'master''s degrees'!I12+'master''s degrees'!K12</f>
        <v>5628</v>
      </c>
      <c r="E12" s="27">
        <v>12600</v>
      </c>
      <c r="F12" s="27">
        <v>7556</v>
      </c>
    </row>
    <row r="13" spans="1:6" ht="12.75">
      <c r="A13" s="14"/>
      <c r="B13" s="3" t="s">
        <v>59</v>
      </c>
      <c r="C13" s="27">
        <v>23743</v>
      </c>
      <c r="D13" s="27">
        <f>'master''s degrees'!I13+'master''s degrees'!K13</f>
        <v>5695</v>
      </c>
      <c r="E13" s="27">
        <v>12829</v>
      </c>
      <c r="F13" s="27">
        <v>7523</v>
      </c>
    </row>
    <row r="14" spans="1:6" ht="12.75">
      <c r="A14" s="14"/>
      <c r="B14" s="3" t="s">
        <v>60</v>
      </c>
      <c r="C14" s="27">
        <v>23995</v>
      </c>
      <c r="D14" s="27">
        <f>'master''s degrees'!I14+'master''s degrees'!K14</f>
        <v>5401</v>
      </c>
      <c r="E14" s="27">
        <v>13327</v>
      </c>
      <c r="F14" s="27">
        <v>7527</v>
      </c>
    </row>
    <row r="15" spans="1:6" ht="12.75">
      <c r="A15" s="14"/>
      <c r="B15" s="3" t="s">
        <v>61</v>
      </c>
      <c r="C15" s="27">
        <v>24013</v>
      </c>
      <c r="D15" s="27">
        <f>'master''s degrees'!I15+'master''s degrees'!K15</f>
        <v>5276</v>
      </c>
      <c r="E15" s="27">
        <v>12956</v>
      </c>
      <c r="F15" s="27">
        <v>7406</v>
      </c>
    </row>
    <row r="16" spans="1:6" ht="12.75">
      <c r="A16" s="14"/>
      <c r="B16" s="3" t="s">
        <v>62</v>
      </c>
      <c r="C16" s="27">
        <v>25018</v>
      </c>
      <c r="D16" s="27">
        <f>'master''s degrees'!I16+'master''s degrees'!K16</f>
        <v>5347</v>
      </c>
      <c r="E16" s="27">
        <v>13320</v>
      </c>
      <c r="F16" s="27">
        <v>7885</v>
      </c>
    </row>
    <row r="17" spans="1:6" ht="12.75">
      <c r="A17" s="14"/>
      <c r="B17" s="3" t="s">
        <v>63</v>
      </c>
      <c r="C17" s="27">
        <v>27664</v>
      </c>
      <c r="D17" s="27">
        <f>'master''s degrees'!I17+'master''s degrees'!K17</f>
        <v>5362</v>
      </c>
      <c r="E17" s="27">
        <v>14100</v>
      </c>
      <c r="F17" s="27">
        <v>8112</v>
      </c>
    </row>
    <row r="18" spans="1:6" ht="12.75">
      <c r="A18" s="14"/>
      <c r="B18" s="31" t="s">
        <v>64</v>
      </c>
      <c r="C18" s="27">
        <v>28717</v>
      </c>
      <c r="D18" s="27">
        <f>'master''s degrees'!I18+'master''s degrees'!K18</f>
        <v>5681</v>
      </c>
      <c r="E18" s="27">
        <v>14350</v>
      </c>
      <c r="F18" s="27">
        <v>8686</v>
      </c>
    </row>
    <row r="19" spans="1:6" ht="12.75">
      <c r="A19" s="14"/>
      <c r="B19" s="31" t="s">
        <v>65</v>
      </c>
      <c r="C19" s="27">
        <v>28630</v>
      </c>
      <c r="D19" s="27">
        <f>'master''s degrees'!I19+'master''s degrees'!K19</f>
        <v>5724</v>
      </c>
      <c r="E19" s="27">
        <v>14495</v>
      </c>
      <c r="F19" s="27">
        <v>9069</v>
      </c>
    </row>
    <row r="20" spans="1:6" ht="13.5">
      <c r="A20" s="14"/>
      <c r="B20" s="110">
        <v>1996</v>
      </c>
      <c r="C20" s="114">
        <v>27761</v>
      </c>
      <c r="D20" s="27">
        <f>'master''s degrees'!I21+'master''s degrees'!K21</f>
        <v>5851</v>
      </c>
      <c r="E20" s="114">
        <f>'master''s degrees'!M21+'master''s degrees'!N21</f>
        <v>14355</v>
      </c>
      <c r="F20" s="112">
        <f>'master''s degrees'!O21+'master''s degrees'!P21</f>
        <v>10307</v>
      </c>
    </row>
    <row r="21" spans="1:6" ht="13.5">
      <c r="A21" s="14"/>
      <c r="B21" s="110">
        <v>1997</v>
      </c>
      <c r="C21" s="114">
        <v>25874</v>
      </c>
      <c r="D21" s="27">
        <f>'master''s degrees'!I21+'master''s degrees'!K21</f>
        <v>5851</v>
      </c>
      <c r="E21" s="114">
        <f>'master''s degrees'!M22+'master''s degrees'!N22</f>
        <v>14088</v>
      </c>
      <c r="F21" s="112">
        <f>'master''s degrees'!O22+'master''s degrees'!P22</f>
        <v>10521</v>
      </c>
    </row>
    <row r="22" spans="1:6" ht="13.5">
      <c r="A22" s="14"/>
      <c r="B22" s="110">
        <v>1998</v>
      </c>
      <c r="C22" s="114">
        <v>26138</v>
      </c>
      <c r="D22" s="27">
        <f>'master''s degrees'!I22+'master''s degrees'!K22</f>
        <v>5576</v>
      </c>
      <c r="E22" s="114">
        <f>'master''s degrees'!M23+'master''s degrees'!N23</f>
        <v>15277</v>
      </c>
      <c r="F22" s="112">
        <f>'master''s degrees'!O23+'master''s degrees'!P23</f>
        <v>10230</v>
      </c>
    </row>
    <row r="23" spans="1:6" ht="13.5">
      <c r="A23" s="14"/>
      <c r="B23" s="110">
        <v>2000</v>
      </c>
      <c r="C23" s="114">
        <v>25736</v>
      </c>
      <c r="D23" s="27">
        <f>'master''s degrees'!I23+'master''s degrees'!K23</f>
        <v>5395</v>
      </c>
      <c r="E23" s="114">
        <f>'master''s degrees'!M24+'master''s degrees'!N24</f>
        <v>17824</v>
      </c>
      <c r="F23" s="112">
        <f>'master''s degrees'!O24+'master''s degrees'!P24</f>
        <v>10183</v>
      </c>
    </row>
    <row r="24" spans="1:6" ht="13.5">
      <c r="A24" s="14"/>
      <c r="B24" s="111">
        <v>2001</v>
      </c>
      <c r="C24" s="115">
        <v>26523</v>
      </c>
      <c r="D24" s="27">
        <f>'master''s degrees'!I24+'master''s degrees'!K24</f>
        <v>4857</v>
      </c>
      <c r="E24" s="114">
        <f>'master''s degrees'!M25+'master''s degrees'!N25</f>
        <v>19621</v>
      </c>
      <c r="F24" s="112">
        <f>'master''s degrees'!O25+'master''s degrees'!P25</f>
        <v>10239</v>
      </c>
    </row>
    <row r="25" spans="1:6" ht="13.5">
      <c r="A25" s="103"/>
      <c r="B25" s="31"/>
      <c r="C25" s="34"/>
      <c r="D25" s="34"/>
      <c r="E25" s="34"/>
      <c r="F25" s="112"/>
    </row>
    <row r="26" spans="1:6" ht="13.5">
      <c r="A26" s="103" t="s">
        <v>97</v>
      </c>
      <c r="B26" s="36"/>
      <c r="C26" s="27"/>
      <c r="D26" s="27"/>
      <c r="E26" s="27"/>
      <c r="F26" s="113"/>
    </row>
    <row r="27" spans="1:6" ht="12.75">
      <c r="A27" s="102"/>
      <c r="B27" s="23"/>
      <c r="C27" s="27"/>
      <c r="D27" s="27"/>
      <c r="E27" s="27"/>
      <c r="F27" s="27"/>
    </row>
    <row r="28" spans="1:6" ht="12.75">
      <c r="A28" s="14"/>
      <c r="B28" s="3" t="s">
        <v>55</v>
      </c>
      <c r="C28" s="27">
        <v>18728</v>
      </c>
      <c r="D28" s="27">
        <v>2775</v>
      </c>
      <c r="E28" s="27">
        <v>6951</v>
      </c>
      <c r="F28" s="27">
        <v>4881</v>
      </c>
    </row>
    <row r="29" spans="1:6" ht="12.75">
      <c r="A29" s="14"/>
      <c r="B29" s="3" t="s">
        <v>56</v>
      </c>
      <c r="C29" s="27">
        <v>18696</v>
      </c>
      <c r="D29" s="27">
        <v>2736</v>
      </c>
      <c r="E29" s="27">
        <v>7724</v>
      </c>
      <c r="F29" s="27">
        <v>4679</v>
      </c>
    </row>
    <row r="30" spans="1:6" ht="12.75">
      <c r="A30" s="14"/>
      <c r="B30" s="3" t="s">
        <v>57</v>
      </c>
      <c r="C30" s="27">
        <v>19300</v>
      </c>
      <c r="D30" s="27">
        <v>2684</v>
      </c>
      <c r="E30" s="27">
        <v>8011</v>
      </c>
      <c r="F30" s="27">
        <v>4437</v>
      </c>
    </row>
    <row r="31" spans="1:6" ht="12.75">
      <c r="A31" s="14"/>
      <c r="B31" s="3" t="s">
        <v>58</v>
      </c>
      <c r="C31" s="27">
        <v>19918</v>
      </c>
      <c r="D31" s="27">
        <v>2817</v>
      </c>
      <c r="E31" s="27">
        <v>8759</v>
      </c>
      <c r="F31" s="27">
        <v>4312</v>
      </c>
    </row>
    <row r="32" spans="1:6" ht="12.75">
      <c r="A32" s="14"/>
      <c r="B32" s="3" t="s">
        <v>59</v>
      </c>
      <c r="C32" s="27">
        <v>20661</v>
      </c>
      <c r="D32" s="27">
        <v>2836</v>
      </c>
      <c r="E32" s="27">
        <v>8833</v>
      </c>
      <c r="F32" s="27">
        <v>4210</v>
      </c>
    </row>
    <row r="33" spans="1:6" ht="12.75">
      <c r="A33" s="14"/>
      <c r="B33" s="3" t="s">
        <v>60</v>
      </c>
      <c r="C33" s="27">
        <v>20726</v>
      </c>
      <c r="D33" s="27">
        <v>2754</v>
      </c>
      <c r="E33" s="27">
        <v>9176</v>
      </c>
      <c r="F33" s="27">
        <v>4080</v>
      </c>
    </row>
    <row r="34" spans="1:6" ht="12.75">
      <c r="A34" s="14"/>
      <c r="B34" s="3" t="s">
        <v>61</v>
      </c>
      <c r="C34" s="27">
        <v>20656</v>
      </c>
      <c r="D34" s="27">
        <v>2703</v>
      </c>
      <c r="E34" s="27">
        <v>8709</v>
      </c>
      <c r="F34" s="27">
        <v>3975</v>
      </c>
    </row>
    <row r="35" spans="1:6" ht="12.75">
      <c r="A35" s="14"/>
      <c r="B35" s="3" t="s">
        <v>62</v>
      </c>
      <c r="C35" s="27">
        <v>21349</v>
      </c>
      <c r="D35" s="27">
        <v>2834</v>
      </c>
      <c r="E35" s="27">
        <v>9199</v>
      </c>
      <c r="F35" s="27">
        <v>4227</v>
      </c>
    </row>
    <row r="36" spans="1:6" ht="12.75">
      <c r="A36" s="14"/>
      <c r="B36" s="3" t="s">
        <v>63</v>
      </c>
      <c r="C36" s="27">
        <v>23570</v>
      </c>
      <c r="D36" s="27">
        <v>2794</v>
      </c>
      <c r="E36" s="27">
        <v>9773</v>
      </c>
      <c r="F36" s="27">
        <v>4381</v>
      </c>
    </row>
    <row r="37" spans="1:6" ht="12.75">
      <c r="A37" s="14"/>
      <c r="B37" s="31" t="s">
        <v>64</v>
      </c>
      <c r="C37" s="27">
        <v>24294</v>
      </c>
      <c r="D37" s="27">
        <v>3030</v>
      </c>
      <c r="E37" s="27">
        <v>10128</v>
      </c>
      <c r="F37" s="27">
        <v>4515</v>
      </c>
    </row>
    <row r="38" spans="1:6" ht="12.75">
      <c r="A38" s="19"/>
      <c r="B38" s="31" t="s">
        <v>65</v>
      </c>
      <c r="C38" s="37">
        <f>C19-C52</f>
        <v>23998</v>
      </c>
      <c r="D38" s="37">
        <f>D19-D52</f>
        <v>3990</v>
      </c>
      <c r="E38" s="37">
        <f>E19-E52</f>
        <v>10130</v>
      </c>
      <c r="F38" s="37">
        <f>F19-F52</f>
        <v>4740</v>
      </c>
    </row>
    <row r="39" spans="1:6" ht="12.75">
      <c r="A39" s="103"/>
      <c r="B39" s="31"/>
      <c r="C39" s="34"/>
      <c r="D39" s="34"/>
      <c r="E39" s="34"/>
      <c r="F39" s="34"/>
    </row>
    <row r="40" spans="1:6" ht="12.75">
      <c r="A40" s="103" t="s">
        <v>31</v>
      </c>
      <c r="B40" s="31"/>
      <c r="C40" s="34"/>
      <c r="D40" s="34"/>
      <c r="E40" s="34"/>
      <c r="F40" s="34"/>
    </row>
    <row r="41" spans="1:6" ht="12.75">
      <c r="A41" s="102"/>
      <c r="B41" s="23"/>
      <c r="C41" s="27"/>
      <c r="D41" s="27"/>
      <c r="E41" s="27"/>
      <c r="F41" s="27"/>
    </row>
    <row r="42" spans="1:6" ht="12.75">
      <c r="A42" s="14"/>
      <c r="B42" s="3" t="s">
        <v>55</v>
      </c>
      <c r="C42" s="27">
        <v>2244</v>
      </c>
      <c r="D42" s="27">
        <f>'master''s degrees'!I43+'master''s degrees'!K43</f>
        <v>1351</v>
      </c>
      <c r="E42" s="27">
        <v>3053</v>
      </c>
      <c r="F42" s="27">
        <v>3327</v>
      </c>
    </row>
    <row r="43" spans="1:6" ht="12.75">
      <c r="A43" s="14"/>
      <c r="B43" s="3" t="s">
        <v>56</v>
      </c>
      <c r="C43" s="27">
        <v>2400</v>
      </c>
      <c r="D43" s="27">
        <f>'master''s degrees'!I44+'master''s degrees'!K44</f>
        <v>1430</v>
      </c>
      <c r="E43" s="27">
        <v>3530</v>
      </c>
      <c r="F43" s="27">
        <v>3344</v>
      </c>
    </row>
    <row r="44" spans="1:6" ht="12.75">
      <c r="A44" s="14"/>
      <c r="B44" s="3" t="s">
        <v>57</v>
      </c>
      <c r="C44" s="27">
        <v>2770</v>
      </c>
      <c r="D44" s="27">
        <f>'master''s degrees'!I45+'master''s degrees'!K45</f>
        <v>1410</v>
      </c>
      <c r="E44" s="27">
        <v>3797</v>
      </c>
      <c r="F44" s="27">
        <v>3338</v>
      </c>
    </row>
    <row r="45" spans="1:6" ht="12.75">
      <c r="A45" s="14"/>
      <c r="B45" s="3" t="s">
        <v>58</v>
      </c>
      <c r="C45" s="27">
        <v>2808</v>
      </c>
      <c r="D45" s="27">
        <f>'master''s degrees'!I46+'master''s degrees'!K46</f>
        <v>1378</v>
      </c>
      <c r="E45" s="27">
        <v>3841</v>
      </c>
      <c r="F45" s="27">
        <v>3244</v>
      </c>
    </row>
    <row r="46" spans="1:6" ht="12.75">
      <c r="A46" s="14"/>
      <c r="B46" s="3" t="s">
        <v>59</v>
      </c>
      <c r="C46" s="27">
        <v>3082</v>
      </c>
      <c r="D46" s="27">
        <f>'master''s degrees'!I47+'master''s degrees'!K47</f>
        <v>1522</v>
      </c>
      <c r="E46" s="27">
        <v>3996</v>
      </c>
      <c r="F46" s="27">
        <v>3313</v>
      </c>
    </row>
    <row r="47" spans="1:6" ht="12.75">
      <c r="A47" s="14"/>
      <c r="B47" s="3" t="s">
        <v>60</v>
      </c>
      <c r="C47" s="27">
        <v>3269</v>
      </c>
      <c r="D47" s="27">
        <f>'master''s degrees'!I48+'master''s degrees'!K48</f>
        <v>1429</v>
      </c>
      <c r="E47" s="27">
        <v>4151</v>
      </c>
      <c r="F47" s="27">
        <v>3447</v>
      </c>
    </row>
    <row r="48" spans="1:6" ht="12.75">
      <c r="A48" s="14"/>
      <c r="B48" s="3" t="s">
        <v>61</v>
      </c>
      <c r="C48" s="27">
        <v>3357</v>
      </c>
      <c r="D48" s="27">
        <f>'master''s degrees'!I49+'master''s degrees'!K49</f>
        <v>1457</v>
      </c>
      <c r="E48" s="27">
        <v>4247</v>
      </c>
      <c r="F48" s="27">
        <v>3431</v>
      </c>
    </row>
    <row r="49" spans="1:6" ht="12.75">
      <c r="A49" s="14"/>
      <c r="B49" s="3" t="s">
        <v>62</v>
      </c>
      <c r="C49" s="27">
        <v>3669</v>
      </c>
      <c r="D49" s="27">
        <f>'master''s degrees'!I50+'master''s degrees'!K50</f>
        <v>1456</v>
      </c>
      <c r="E49" s="27">
        <v>4121</v>
      </c>
      <c r="F49" s="27">
        <v>3658</v>
      </c>
    </row>
    <row r="50" spans="1:6" ht="12.75">
      <c r="A50" s="14"/>
      <c r="B50" s="3" t="s">
        <v>63</v>
      </c>
      <c r="C50" s="27">
        <v>4094</v>
      </c>
      <c r="D50" s="27">
        <f>'master''s degrees'!I51+'master''s degrees'!K51</f>
        <v>1562</v>
      </c>
      <c r="E50" s="27">
        <v>4327</v>
      </c>
      <c r="F50" s="27">
        <v>3731</v>
      </c>
    </row>
    <row r="51" spans="1:6" ht="12.75">
      <c r="A51" s="14"/>
      <c r="B51" s="31" t="s">
        <v>64</v>
      </c>
      <c r="C51" s="27">
        <v>4423</v>
      </c>
      <c r="D51" s="27">
        <f>'master''s degrees'!I52+'master''s degrees'!K52</f>
        <v>1657</v>
      </c>
      <c r="E51" s="27">
        <v>4222</v>
      </c>
      <c r="F51" s="27">
        <v>4171</v>
      </c>
    </row>
    <row r="52" spans="1:6" ht="12.75">
      <c r="A52" s="103"/>
      <c r="B52" s="31" t="s">
        <v>66</v>
      </c>
      <c r="C52" s="27">
        <v>4632</v>
      </c>
      <c r="D52" s="27">
        <f>'master''s degrees'!I53+'master''s degrees'!K53</f>
        <v>1734</v>
      </c>
      <c r="E52" s="27">
        <v>4365</v>
      </c>
      <c r="F52" s="27">
        <v>4329</v>
      </c>
    </row>
    <row r="53" spans="1:6" ht="13.5">
      <c r="A53" s="103"/>
      <c r="B53" s="110">
        <v>1996</v>
      </c>
      <c r="C53" s="112">
        <v>4752</v>
      </c>
      <c r="D53" s="27">
        <f>'master''s degrees'!I55+'master''s degrees'!K55</f>
        <v>1886</v>
      </c>
      <c r="E53" s="114">
        <f>'master''s degrees'!M55+'master''s degrees'!N55</f>
        <v>4356</v>
      </c>
      <c r="F53" s="112">
        <f>'master''s degrees'!O55+'master''s degrees'!P55</f>
        <v>5048</v>
      </c>
    </row>
    <row r="54" spans="1:6" ht="13.5">
      <c r="A54" s="103"/>
      <c r="B54" s="110">
        <v>1997</v>
      </c>
      <c r="C54" s="112">
        <v>4695</v>
      </c>
      <c r="D54" s="27">
        <f>'master''s degrees'!I56+'master''s degrees'!K56</f>
        <v>1820</v>
      </c>
      <c r="E54" s="114">
        <f>'master''s degrees'!M56+'master''s degrees'!N56</f>
        <v>4468</v>
      </c>
      <c r="F54" s="112">
        <f>'master''s degrees'!O56+'master''s degrees'!P56</f>
        <v>5213</v>
      </c>
    </row>
    <row r="55" spans="1:6" ht="13.5">
      <c r="A55" s="103"/>
      <c r="B55" s="110">
        <v>1998</v>
      </c>
      <c r="C55" s="112">
        <v>5163</v>
      </c>
      <c r="D55" s="27">
        <f>'master''s degrees'!I57+'master''s degrees'!K57</f>
        <v>1934</v>
      </c>
      <c r="E55" s="114">
        <f>'master''s degrees'!M57+'master''s degrees'!N57</f>
        <v>4884</v>
      </c>
      <c r="F55" s="112">
        <f>'master''s degrees'!O57+'master''s degrees'!P57</f>
        <v>5063</v>
      </c>
    </row>
    <row r="56" spans="1:6" ht="13.5">
      <c r="A56" s="103"/>
      <c r="B56" s="110">
        <v>2000</v>
      </c>
      <c r="C56" s="112">
        <v>5340</v>
      </c>
      <c r="D56" s="27">
        <f>'master''s degrees'!I58+'master''s degrees'!K58</f>
        <v>1728</v>
      </c>
      <c r="E56" s="114">
        <f>'master''s degrees'!M58+'master''s degrees'!N58</f>
        <v>6366</v>
      </c>
      <c r="F56" s="112">
        <f>'master''s degrees'!O58+'master''s degrees'!P58</f>
        <v>5329</v>
      </c>
    </row>
    <row r="57" spans="1:6" ht="13.5">
      <c r="A57" s="103"/>
      <c r="B57" s="111">
        <v>2001</v>
      </c>
      <c r="C57" s="112">
        <v>5628</v>
      </c>
      <c r="D57" s="27">
        <f>'master''s degrees'!I59+'master''s degrees'!K59</f>
        <v>1865</v>
      </c>
      <c r="E57" s="114">
        <f>'master''s degrees'!M59+'master''s degrees'!N59</f>
        <v>6897</v>
      </c>
      <c r="F57" s="112">
        <f>'master''s degrees'!O59+'master''s degrees'!P59</f>
        <v>5592</v>
      </c>
    </row>
    <row r="58" spans="1:6" ht="12.75">
      <c r="A58" s="103"/>
      <c r="B58" s="31"/>
      <c r="C58" s="34"/>
      <c r="D58" s="34"/>
      <c r="E58" s="34"/>
      <c r="F58" s="34"/>
    </row>
    <row r="59" spans="1:6" ht="12.75">
      <c r="A59" s="103" t="s">
        <v>98</v>
      </c>
      <c r="B59" s="36"/>
      <c r="C59" s="42"/>
      <c r="D59" s="42"/>
      <c r="E59" s="42"/>
      <c r="F59" s="42"/>
    </row>
    <row r="60" spans="1:6" ht="12.75">
      <c r="A60" s="102"/>
      <c r="B60" s="23"/>
      <c r="C60" s="42"/>
      <c r="D60" s="42"/>
      <c r="E60" s="42"/>
      <c r="F60" s="42"/>
    </row>
    <row r="61" spans="1:6" ht="12.75">
      <c r="A61" s="14"/>
      <c r="B61" s="3" t="s">
        <v>55</v>
      </c>
      <c r="C61" s="43">
        <f aca="true" t="shared" si="0" ref="C61:F76">C42/C9*100</f>
        <v>10.69998092695022</v>
      </c>
      <c r="D61" s="43">
        <f t="shared" si="0"/>
        <v>23.434518647007806</v>
      </c>
      <c r="E61" s="43">
        <f t="shared" si="0"/>
        <v>30.517792882846862</v>
      </c>
      <c r="F61" s="43">
        <f t="shared" si="0"/>
        <v>40.533625730994146</v>
      </c>
    </row>
    <row r="62" spans="1:6" ht="12.75">
      <c r="A62" s="14"/>
      <c r="B62" s="3" t="s">
        <v>56</v>
      </c>
      <c r="C62" s="43">
        <f t="shared" si="0"/>
        <v>11.376564277588168</v>
      </c>
      <c r="D62" s="43">
        <f t="shared" si="0"/>
        <v>24.307326194118648</v>
      </c>
      <c r="E62" s="43">
        <f t="shared" si="0"/>
        <v>31.366625199928915</v>
      </c>
      <c r="F62" s="43">
        <f t="shared" si="0"/>
        <v>41.680169512651126</v>
      </c>
    </row>
    <row r="63" spans="1:6" ht="12.75">
      <c r="A63" s="14"/>
      <c r="B63" s="3" t="s">
        <v>57</v>
      </c>
      <c r="C63" s="43">
        <f t="shared" si="0"/>
        <v>12.550974173085635</v>
      </c>
      <c r="D63" s="43">
        <f t="shared" si="0"/>
        <v>25.066666666666666</v>
      </c>
      <c r="E63" s="43">
        <f t="shared" si="0"/>
        <v>32.15616531165312</v>
      </c>
      <c r="F63" s="43">
        <f t="shared" si="0"/>
        <v>42.932475884244376</v>
      </c>
    </row>
    <row r="64" spans="1:6" ht="12.75">
      <c r="A64" s="14"/>
      <c r="B64" s="3" t="s">
        <v>58</v>
      </c>
      <c r="C64" s="43">
        <f t="shared" si="0"/>
        <v>12.355891929948077</v>
      </c>
      <c r="D64" s="43">
        <f t="shared" si="0"/>
        <v>24.484719260838663</v>
      </c>
      <c r="E64" s="43">
        <f t="shared" si="0"/>
        <v>30.484126984126984</v>
      </c>
      <c r="F64" s="43">
        <f t="shared" si="0"/>
        <v>42.93276866066702</v>
      </c>
    </row>
    <row r="65" spans="1:6" ht="12.75">
      <c r="A65" s="14"/>
      <c r="B65" s="3" t="s">
        <v>59</v>
      </c>
      <c r="C65" s="43">
        <f t="shared" si="0"/>
        <v>12.980667986353872</v>
      </c>
      <c r="D65" s="43">
        <f t="shared" si="0"/>
        <v>26.72519754170325</v>
      </c>
      <c r="E65" s="43">
        <f t="shared" si="0"/>
        <v>31.148179904902957</v>
      </c>
      <c r="F65" s="43">
        <f t="shared" si="0"/>
        <v>44.038282600026584</v>
      </c>
    </row>
    <row r="66" spans="1:6" ht="12.75">
      <c r="A66" s="14"/>
      <c r="B66" s="3" t="s">
        <v>60</v>
      </c>
      <c r="C66" s="43">
        <f t="shared" si="0"/>
        <v>13.623671598249635</v>
      </c>
      <c r="D66" s="43">
        <f t="shared" si="0"/>
        <v>26.45806332160711</v>
      </c>
      <c r="E66" s="43">
        <f t="shared" si="0"/>
        <v>31.147294965108426</v>
      </c>
      <c r="F66" s="43">
        <f t="shared" si="0"/>
        <v>45.795137504982065</v>
      </c>
    </row>
    <row r="67" spans="1:6" ht="12.75">
      <c r="A67" s="14"/>
      <c r="B67" s="3" t="s">
        <v>61</v>
      </c>
      <c r="C67" s="43">
        <f t="shared" si="0"/>
        <v>13.979927539249573</v>
      </c>
      <c r="D67" s="43">
        <f t="shared" si="0"/>
        <v>27.615617892342687</v>
      </c>
      <c r="E67" s="43">
        <f t="shared" si="0"/>
        <v>32.78017906761346</v>
      </c>
      <c r="F67" s="43">
        <f t="shared" si="0"/>
        <v>46.32730218741561</v>
      </c>
    </row>
    <row r="68" spans="1:6" ht="12.75">
      <c r="A68" s="14"/>
      <c r="B68" s="3" t="s">
        <v>62</v>
      </c>
      <c r="C68" s="43">
        <f t="shared" si="0"/>
        <v>14.665440882564553</v>
      </c>
      <c r="D68" s="43">
        <f t="shared" si="0"/>
        <v>27.23022255470357</v>
      </c>
      <c r="E68" s="43">
        <f t="shared" si="0"/>
        <v>30.938438438438435</v>
      </c>
      <c r="F68" s="43">
        <f t="shared" si="0"/>
        <v>46.39188332276474</v>
      </c>
    </row>
    <row r="69" spans="1:6" ht="12.75">
      <c r="A69" s="14"/>
      <c r="B69" s="3" t="s">
        <v>63</v>
      </c>
      <c r="C69" s="43">
        <f t="shared" si="0"/>
        <v>14.799016772700982</v>
      </c>
      <c r="D69" s="43">
        <f t="shared" si="0"/>
        <v>29.130921298023125</v>
      </c>
      <c r="E69" s="43">
        <f t="shared" si="0"/>
        <v>30.68794326241135</v>
      </c>
      <c r="F69" s="43">
        <f t="shared" si="0"/>
        <v>45.993589743589745</v>
      </c>
    </row>
    <row r="70" spans="1:6" ht="12.75">
      <c r="A70" s="14"/>
      <c r="B70" s="31" t="s">
        <v>64</v>
      </c>
      <c r="C70" s="43">
        <f t="shared" si="0"/>
        <v>15.402026674095485</v>
      </c>
      <c r="D70" s="43">
        <f t="shared" si="0"/>
        <v>29.16740010561521</v>
      </c>
      <c r="E70" s="43">
        <f t="shared" si="0"/>
        <v>29.421602787456447</v>
      </c>
      <c r="F70" s="43">
        <f t="shared" si="0"/>
        <v>48.01980198019802</v>
      </c>
    </row>
    <row r="71" spans="1:6" ht="12.75">
      <c r="A71" s="14"/>
      <c r="B71" s="31" t="s">
        <v>66</v>
      </c>
      <c r="C71" s="43">
        <f t="shared" si="0"/>
        <v>16.17883339154733</v>
      </c>
      <c r="D71" s="43">
        <f t="shared" si="0"/>
        <v>30.29350104821803</v>
      </c>
      <c r="E71" s="43">
        <f t="shared" si="0"/>
        <v>30.113832355984822</v>
      </c>
      <c r="F71" s="43">
        <f t="shared" si="0"/>
        <v>47.73403903407211</v>
      </c>
    </row>
    <row r="72" spans="1:6" ht="13.5">
      <c r="A72" s="14"/>
      <c r="B72" s="110">
        <v>1996</v>
      </c>
      <c r="C72" s="43">
        <f t="shared" si="0"/>
        <v>17.117538993552106</v>
      </c>
      <c r="D72" s="43">
        <f t="shared" si="0"/>
        <v>32.23380618697659</v>
      </c>
      <c r="E72" s="43">
        <f t="shared" si="0"/>
        <v>30.344827586206897</v>
      </c>
      <c r="F72" s="43">
        <f t="shared" si="0"/>
        <v>48.97642378965752</v>
      </c>
    </row>
    <row r="73" spans="1:6" ht="13.5">
      <c r="A73" s="14"/>
      <c r="B73" s="110">
        <v>1997</v>
      </c>
      <c r="C73" s="43">
        <f t="shared" si="0"/>
        <v>18.14562881657262</v>
      </c>
      <c r="D73" s="43">
        <f t="shared" si="0"/>
        <v>31.105793881387793</v>
      </c>
      <c r="E73" s="43">
        <f t="shared" si="0"/>
        <v>31.714934696195346</v>
      </c>
      <c r="F73" s="43">
        <f t="shared" si="0"/>
        <v>49.54852200361182</v>
      </c>
    </row>
    <row r="74" spans="1:6" ht="13.5">
      <c r="A74" s="14"/>
      <c r="B74" s="110">
        <v>1998</v>
      </c>
      <c r="C74" s="43">
        <f t="shared" si="0"/>
        <v>19.752850256331776</v>
      </c>
      <c r="D74" s="43">
        <f t="shared" si="0"/>
        <v>34.68436154949785</v>
      </c>
      <c r="E74" s="43">
        <f t="shared" si="0"/>
        <v>31.969627544675</v>
      </c>
      <c r="F74" s="43">
        <f t="shared" si="0"/>
        <v>49.49169110459433</v>
      </c>
    </row>
    <row r="75" spans="1:6" ht="13.5">
      <c r="A75" s="14"/>
      <c r="B75" s="110">
        <v>2000</v>
      </c>
      <c r="C75" s="43">
        <f t="shared" si="0"/>
        <v>20.749145166304007</v>
      </c>
      <c r="D75" s="43">
        <f t="shared" si="0"/>
        <v>32.02965708989806</v>
      </c>
      <c r="E75" s="43">
        <f t="shared" si="0"/>
        <v>35.715888689407535</v>
      </c>
      <c r="F75" s="43">
        <f t="shared" si="0"/>
        <v>52.33231857016596</v>
      </c>
    </row>
    <row r="76" spans="1:6" ht="13.5">
      <c r="A76" s="14"/>
      <c r="B76" s="111">
        <v>2001</v>
      </c>
      <c r="C76" s="43">
        <f t="shared" si="0"/>
        <v>21.21931908155186</v>
      </c>
      <c r="D76" s="43">
        <f t="shared" si="0"/>
        <v>38.398188182005356</v>
      </c>
      <c r="E76" s="43">
        <f t="shared" si="0"/>
        <v>35.15111360277254</v>
      </c>
      <c r="F76" s="43">
        <f t="shared" si="0"/>
        <v>54.6147084676238</v>
      </c>
    </row>
    <row r="77" spans="1:6" ht="12.75">
      <c r="A77" s="104"/>
      <c r="B77" s="105"/>
      <c r="C77" s="106"/>
      <c r="D77" s="106"/>
      <c r="E77" s="106"/>
      <c r="F77" s="106"/>
    </row>
    <row r="78" spans="1:6" ht="12.75">
      <c r="A78" s="102"/>
      <c r="B78" s="102"/>
      <c r="C78" s="33"/>
      <c r="D78" s="33"/>
      <c r="E78" s="33"/>
      <c r="F78" s="33"/>
    </row>
    <row r="79" spans="1:6" ht="12.75">
      <c r="A79" s="102" t="s">
        <v>99</v>
      </c>
      <c r="B79" s="102"/>
      <c r="C79" s="33"/>
      <c r="D79" s="33"/>
      <c r="E79" s="33"/>
      <c r="F79" s="33"/>
    </row>
    <row r="80" spans="1:6" ht="12.75">
      <c r="A80" s="102" t="s">
        <v>100</v>
      </c>
      <c r="B80" s="102"/>
      <c r="C80" s="33"/>
      <c r="D80" s="33"/>
      <c r="E80" s="33"/>
      <c r="F80" s="33"/>
    </row>
    <row r="81" spans="1:6" ht="12.75">
      <c r="A81" s="102"/>
      <c r="B81" s="102"/>
      <c r="C81" s="33"/>
      <c r="D81" s="33"/>
      <c r="E81" s="33"/>
      <c r="F81" s="33"/>
    </row>
    <row r="82" spans="1:6" ht="12.75">
      <c r="A82" s="102"/>
      <c r="B82" s="102"/>
      <c r="C82" s="33"/>
      <c r="D82" s="33"/>
      <c r="E82" s="33"/>
      <c r="F82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J10">
      <selection activeCell="G15" sqref="G15"/>
    </sheetView>
  </sheetViews>
  <sheetFormatPr defaultColWidth="9.140625" defaultRowHeight="12.75"/>
  <sheetData>
    <row r="1" spans="1:5" ht="12.75">
      <c r="A1" t="s">
        <v>0</v>
      </c>
      <c r="B1" t="s">
        <v>32</v>
      </c>
      <c r="C1" t="s">
        <v>33</v>
      </c>
      <c r="D1" t="s">
        <v>35</v>
      </c>
      <c r="E1" t="s">
        <v>34</v>
      </c>
    </row>
    <row r="2" spans="1:5" ht="12.75">
      <c r="A2">
        <v>1985</v>
      </c>
      <c r="B2">
        <v>40.533625730994146</v>
      </c>
      <c r="C2">
        <v>10.69998092695022</v>
      </c>
      <c r="D2">
        <v>30.517792882846862</v>
      </c>
      <c r="E2">
        <v>23.434518647007806</v>
      </c>
    </row>
    <row r="3" spans="1:5" ht="12.75">
      <c r="A3">
        <v>1986</v>
      </c>
      <c r="B3">
        <v>41.680169512651126</v>
      </c>
      <c r="C3">
        <v>11.376564277588168</v>
      </c>
      <c r="D3">
        <v>31.366625199928915</v>
      </c>
      <c r="E3">
        <v>24.307326194118648</v>
      </c>
    </row>
    <row r="4" spans="1:5" ht="12.75">
      <c r="A4">
        <v>1987</v>
      </c>
      <c r="B4">
        <v>42.932475884244376</v>
      </c>
      <c r="C4">
        <v>12.550974173085635</v>
      </c>
      <c r="D4">
        <v>32.15616531165312</v>
      </c>
      <c r="E4">
        <v>25.066666666666666</v>
      </c>
    </row>
    <row r="5" spans="1:5" ht="12.75">
      <c r="A5">
        <v>1988</v>
      </c>
      <c r="B5">
        <v>42.93276866066702</v>
      </c>
      <c r="C5">
        <v>12.355891929948077</v>
      </c>
      <c r="D5">
        <v>30.484126984126984</v>
      </c>
      <c r="E5">
        <v>24.484719260838663</v>
      </c>
    </row>
    <row r="6" spans="1:5" ht="12.75">
      <c r="A6">
        <v>1989</v>
      </c>
      <c r="B6">
        <v>44.038282600026584</v>
      </c>
      <c r="C6">
        <v>12.980667986353872</v>
      </c>
      <c r="D6">
        <v>31.148179904902957</v>
      </c>
      <c r="E6">
        <v>26.72519754170325</v>
      </c>
    </row>
    <row r="7" spans="1:5" ht="12.75">
      <c r="A7">
        <v>1990</v>
      </c>
      <c r="B7">
        <v>45.795137504982065</v>
      </c>
      <c r="C7">
        <v>13.623671598249635</v>
      </c>
      <c r="D7">
        <v>31.147294965108426</v>
      </c>
      <c r="E7">
        <v>26.45806332160711</v>
      </c>
    </row>
    <row r="8" spans="1:5" ht="12.75">
      <c r="A8">
        <v>1991</v>
      </c>
      <c r="B8">
        <v>46.32730218741561</v>
      </c>
      <c r="C8">
        <v>13.979927539249573</v>
      </c>
      <c r="D8">
        <v>32.78017906761346</v>
      </c>
      <c r="E8">
        <v>27.615617892342687</v>
      </c>
    </row>
    <row r="9" spans="1:5" ht="12.75">
      <c r="A9">
        <v>1992</v>
      </c>
      <c r="B9">
        <v>46.39188332276474</v>
      </c>
      <c r="C9">
        <v>14.665440882564553</v>
      </c>
      <c r="D9">
        <v>30.938438438438435</v>
      </c>
      <c r="E9">
        <v>27.23022255470357</v>
      </c>
    </row>
    <row r="10" spans="1:5" ht="12.75">
      <c r="A10">
        <v>1993</v>
      </c>
      <c r="B10">
        <v>45.993589743589745</v>
      </c>
      <c r="C10">
        <v>14.799016772700982</v>
      </c>
      <c r="D10">
        <v>30.68794326241135</v>
      </c>
      <c r="E10">
        <v>29.130921298023125</v>
      </c>
    </row>
    <row r="11" spans="1:5" ht="12.75">
      <c r="A11">
        <v>1994</v>
      </c>
      <c r="B11">
        <v>48.01980198019802</v>
      </c>
      <c r="C11">
        <v>15.402026674095485</v>
      </c>
      <c r="D11">
        <v>29.421602787456447</v>
      </c>
      <c r="E11">
        <v>29.16740010561521</v>
      </c>
    </row>
    <row r="12" spans="1:5" ht="12.75">
      <c r="A12">
        <v>1995</v>
      </c>
      <c r="B12">
        <v>47.73403903407211</v>
      </c>
      <c r="C12">
        <v>16.17883339154733</v>
      </c>
      <c r="D12">
        <v>30.113832355984822</v>
      </c>
      <c r="E12">
        <v>30.29350104821803</v>
      </c>
    </row>
    <row r="13" spans="1:5" ht="12.75">
      <c r="A13">
        <v>1996</v>
      </c>
      <c r="B13">
        <v>48.97642378965752</v>
      </c>
      <c r="C13">
        <v>17.117538993552106</v>
      </c>
      <c r="D13">
        <v>30.344827586206897</v>
      </c>
      <c r="E13">
        <v>32.23380618697659</v>
      </c>
    </row>
    <row r="14" spans="1:5" ht="12.75">
      <c r="A14">
        <v>1997</v>
      </c>
      <c r="B14">
        <v>49.54852200361182</v>
      </c>
      <c r="C14">
        <v>18.14562881657262</v>
      </c>
      <c r="D14">
        <v>31.714934696195346</v>
      </c>
      <c r="E14">
        <v>31.105793881387793</v>
      </c>
    </row>
    <row r="15" spans="1:5" ht="12.75">
      <c r="A15">
        <v>1998</v>
      </c>
      <c r="B15">
        <v>49.49169110459433</v>
      </c>
      <c r="C15">
        <v>19.752850256331776</v>
      </c>
      <c r="D15">
        <v>31.969627544675</v>
      </c>
      <c r="E15">
        <v>34.68436154949785</v>
      </c>
    </row>
    <row r="16" spans="1:5" ht="12.75">
      <c r="A16">
        <v>2000</v>
      </c>
      <c r="B16">
        <v>52.33231857016596</v>
      </c>
      <c r="C16">
        <v>20.749145166304007</v>
      </c>
      <c r="D16">
        <v>35.715888689407535</v>
      </c>
      <c r="E16">
        <v>32.02965708989806</v>
      </c>
    </row>
    <row r="17" spans="1:5" ht="12.75">
      <c r="A17">
        <v>2001</v>
      </c>
      <c r="B17">
        <v>54.6147084676238</v>
      </c>
      <c r="C17">
        <v>21.21931908155186</v>
      </c>
      <c r="D17">
        <v>35.15111360277254</v>
      </c>
      <c r="E17">
        <v>38.398188182005356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4">
      <selection activeCell="E9" sqref="E9:E26"/>
    </sheetView>
  </sheetViews>
  <sheetFormatPr defaultColWidth="9.140625" defaultRowHeight="12.75"/>
  <cols>
    <col min="1" max="1" width="0.71875" style="14" customWidth="1"/>
    <col min="2" max="2" width="8.7109375" style="14" customWidth="1"/>
    <col min="3" max="3" width="7.421875" style="14" customWidth="1"/>
    <col min="4" max="4" width="0.2890625" style="14" customWidth="1"/>
    <col min="5" max="5" width="7.28125" style="14" customWidth="1"/>
    <col min="6" max="6" width="0.71875" style="14" customWidth="1"/>
    <col min="7" max="7" width="6.57421875" style="14" customWidth="1"/>
    <col min="8" max="8" width="0.42578125" style="14" customWidth="1"/>
    <col min="9" max="9" width="6.7109375" style="14" customWidth="1"/>
    <col min="10" max="10" width="0.5625" style="14" customWidth="1"/>
    <col min="11" max="11" width="7.421875" style="14" customWidth="1"/>
    <col min="12" max="12" width="2.140625" style="14" customWidth="1"/>
    <col min="13" max="13" width="6.00390625" style="14" customWidth="1"/>
    <col min="14" max="14" width="0.85546875" style="14" customWidth="1"/>
    <col min="15" max="15" width="6.57421875" style="14" customWidth="1"/>
    <col min="16" max="16" width="0.71875" style="14" customWidth="1"/>
    <col min="17" max="17" width="8.57421875" style="14" customWidth="1"/>
    <col min="18" max="19" width="8.8515625" style="14" customWidth="1"/>
    <col min="20" max="20" width="1.28515625" style="14" customWidth="1"/>
    <col min="21" max="21" width="7.140625" style="14" customWidth="1"/>
    <col min="22" max="22" width="0.13671875" style="14" customWidth="1"/>
    <col min="23" max="23" width="6.7109375" style="14" customWidth="1"/>
    <col min="24" max="24" width="0.42578125" style="14" customWidth="1"/>
    <col min="25" max="25" width="6.57421875" style="14" customWidth="1"/>
  </cols>
  <sheetData>
    <row r="1" spans="1:25" ht="12.75">
      <c r="A1" s="117" t="s">
        <v>105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2.75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2.75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Y3" s="54" t="s">
        <v>67</v>
      </c>
    </row>
    <row r="4" spans="1:25" ht="12.75" customHeight="1">
      <c r="A4" s="55"/>
      <c r="B4" s="55"/>
      <c r="C4" s="128" t="s">
        <v>68</v>
      </c>
      <c r="D4" s="13"/>
      <c r="E4" s="56"/>
      <c r="F4" s="13"/>
      <c r="G4" s="57" t="s">
        <v>69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60"/>
      <c r="X4" s="61"/>
      <c r="Y4" s="60"/>
    </row>
    <row r="5" spans="1:25" ht="45">
      <c r="A5" s="118" t="s">
        <v>0</v>
      </c>
      <c r="B5" s="62"/>
      <c r="C5" s="129"/>
      <c r="D5" s="62"/>
      <c r="E5" s="63" t="s">
        <v>70</v>
      </c>
      <c r="F5" s="63"/>
      <c r="G5" s="63" t="s">
        <v>71</v>
      </c>
      <c r="H5" s="63"/>
      <c r="I5" s="63" t="s">
        <v>72</v>
      </c>
      <c r="J5" s="63"/>
      <c r="K5" s="63" t="s">
        <v>73</v>
      </c>
      <c r="L5" s="63"/>
      <c r="M5" s="64" t="s">
        <v>74</v>
      </c>
      <c r="N5" s="64"/>
      <c r="O5" s="64" t="s">
        <v>75</v>
      </c>
      <c r="P5" s="64"/>
      <c r="Q5" s="63" t="s">
        <v>76</v>
      </c>
      <c r="R5" s="63"/>
      <c r="S5" s="63" t="s">
        <v>77</v>
      </c>
      <c r="T5" s="63"/>
      <c r="U5" s="63" t="s">
        <v>78</v>
      </c>
      <c r="V5" s="63"/>
      <c r="W5" s="63" t="s">
        <v>79</v>
      </c>
      <c r="X5" s="65"/>
      <c r="Y5" s="65" t="s">
        <v>80</v>
      </c>
    </row>
    <row r="6" spans="1:25" ht="12.75">
      <c r="A6" s="66"/>
      <c r="B6" s="66"/>
      <c r="C6" s="15"/>
      <c r="D6" s="16"/>
      <c r="E6" s="15"/>
      <c r="F6" s="16"/>
      <c r="G6" s="15"/>
      <c r="H6" s="16"/>
      <c r="I6" s="15"/>
      <c r="J6" s="16"/>
      <c r="K6" s="15"/>
      <c r="L6" s="16"/>
      <c r="M6" s="60"/>
      <c r="N6" s="61"/>
      <c r="O6" s="60"/>
      <c r="P6" s="61"/>
      <c r="Q6" s="15"/>
      <c r="R6" s="16"/>
      <c r="S6" s="15"/>
      <c r="T6" s="16"/>
      <c r="U6" s="15"/>
      <c r="V6" s="16"/>
      <c r="W6" s="15"/>
      <c r="X6" s="16"/>
      <c r="Y6" s="67"/>
    </row>
    <row r="7" spans="1:25" ht="12.75">
      <c r="A7" s="66" t="s">
        <v>46</v>
      </c>
      <c r="B7" s="66"/>
      <c r="C7" s="67"/>
      <c r="D7" s="68"/>
      <c r="E7" s="67"/>
      <c r="F7" s="68"/>
      <c r="G7" s="67"/>
      <c r="H7" s="68"/>
      <c r="I7" s="67"/>
      <c r="J7" s="68"/>
      <c r="K7" s="67"/>
      <c r="L7" s="68"/>
      <c r="M7" s="17"/>
      <c r="N7" s="18"/>
      <c r="O7" s="17"/>
      <c r="P7" s="18"/>
      <c r="Q7" s="67"/>
      <c r="R7" s="68"/>
      <c r="S7" s="67"/>
      <c r="T7" s="68"/>
      <c r="U7" s="67"/>
      <c r="V7" s="68"/>
      <c r="W7" s="67"/>
      <c r="X7" s="68"/>
      <c r="Y7" s="67"/>
    </row>
    <row r="8" spans="1:25" ht="12.75">
      <c r="A8" s="66"/>
      <c r="B8" s="66"/>
      <c r="C8" s="67"/>
      <c r="D8" s="68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  <c r="R8" s="68"/>
      <c r="S8" s="67"/>
      <c r="T8" s="68"/>
      <c r="U8" s="67"/>
      <c r="V8" s="68"/>
      <c r="W8" s="67"/>
      <c r="X8" s="68"/>
      <c r="Y8" s="67"/>
    </row>
    <row r="9" spans="2:25" ht="12.75">
      <c r="B9" s="69" t="s">
        <v>81</v>
      </c>
      <c r="C9" s="70">
        <v>18935</v>
      </c>
      <c r="D9" s="71"/>
      <c r="E9" s="70">
        <v>3166</v>
      </c>
      <c r="F9" s="71"/>
      <c r="G9" s="70">
        <v>15769</v>
      </c>
      <c r="H9" s="71"/>
      <c r="I9" s="70">
        <v>2934</v>
      </c>
      <c r="J9" s="71"/>
      <c r="K9" s="70">
        <v>599</v>
      </c>
      <c r="L9" s="71"/>
      <c r="M9" s="70">
        <v>688</v>
      </c>
      <c r="N9" s="71"/>
      <c r="O9" s="72">
        <v>310</v>
      </c>
      <c r="P9" s="38"/>
      <c r="Q9" s="70">
        <v>4903</v>
      </c>
      <c r="R9" s="71"/>
      <c r="S9" s="70">
        <v>3118</v>
      </c>
      <c r="T9" s="71"/>
      <c r="U9" s="70">
        <v>3217</v>
      </c>
      <c r="V9" s="71"/>
      <c r="W9" s="70">
        <f>Y9-C9</f>
        <v>12362</v>
      </c>
      <c r="X9" s="71"/>
      <c r="Y9" s="70">
        <v>31297</v>
      </c>
    </row>
    <row r="10" spans="2:25" ht="12.75">
      <c r="B10" s="69" t="s">
        <v>82</v>
      </c>
      <c r="C10" s="73">
        <v>19437</v>
      </c>
      <c r="D10" s="74"/>
      <c r="E10" s="73">
        <v>3376</v>
      </c>
      <c r="F10" s="74"/>
      <c r="G10" s="73">
        <v>16061</v>
      </c>
      <c r="H10" s="74"/>
      <c r="I10" s="73">
        <v>3120</v>
      </c>
      <c r="J10" s="74"/>
      <c r="K10" s="73">
        <v>559</v>
      </c>
      <c r="L10" s="74"/>
      <c r="M10" s="73">
        <v>729</v>
      </c>
      <c r="N10" s="74"/>
      <c r="O10" s="72">
        <v>399</v>
      </c>
      <c r="P10" s="38"/>
      <c r="Q10" s="73">
        <v>4804</v>
      </c>
      <c r="R10" s="74"/>
      <c r="S10" s="73">
        <v>3126</v>
      </c>
      <c r="T10" s="74"/>
      <c r="U10" s="73">
        <v>3324</v>
      </c>
      <c r="V10" s="74"/>
      <c r="W10" s="73">
        <v>12465</v>
      </c>
      <c r="X10" s="74"/>
      <c r="Y10" s="73">
        <v>31902</v>
      </c>
    </row>
    <row r="11" spans="2:25" ht="12.75">
      <c r="B11" s="69" t="s">
        <v>83</v>
      </c>
      <c r="C11" s="73">
        <v>19894</v>
      </c>
      <c r="D11" s="74"/>
      <c r="E11" s="73">
        <v>3712</v>
      </c>
      <c r="F11" s="74"/>
      <c r="G11" s="73">
        <v>16182</v>
      </c>
      <c r="H11" s="74"/>
      <c r="I11" s="73">
        <v>3238</v>
      </c>
      <c r="J11" s="74"/>
      <c r="K11" s="73">
        <v>602</v>
      </c>
      <c r="L11" s="74"/>
      <c r="M11" s="73">
        <v>740</v>
      </c>
      <c r="N11" s="74"/>
      <c r="O11" s="72">
        <v>450</v>
      </c>
      <c r="P11" s="38"/>
      <c r="Q11" s="73">
        <v>4815</v>
      </c>
      <c r="R11" s="74"/>
      <c r="S11" s="73">
        <v>3173</v>
      </c>
      <c r="T11" s="74"/>
      <c r="U11" s="73">
        <v>3164</v>
      </c>
      <c r="V11" s="74"/>
      <c r="W11" s="73">
        <v>12476</v>
      </c>
      <c r="X11" s="74"/>
      <c r="Y11" s="73">
        <v>32370</v>
      </c>
    </row>
    <row r="12" spans="2:25" ht="12.75">
      <c r="B12" s="69" t="s">
        <v>84</v>
      </c>
      <c r="C12" s="73">
        <v>20933</v>
      </c>
      <c r="D12" s="74"/>
      <c r="E12" s="73">
        <v>4187</v>
      </c>
      <c r="F12" s="74"/>
      <c r="G12" s="73">
        <v>16746</v>
      </c>
      <c r="H12" s="74"/>
      <c r="I12" s="73">
        <v>3350</v>
      </c>
      <c r="J12" s="74"/>
      <c r="K12" s="73">
        <v>695</v>
      </c>
      <c r="L12" s="74"/>
      <c r="M12" s="73">
        <v>749</v>
      </c>
      <c r="N12" s="74"/>
      <c r="O12" s="72">
        <v>515</v>
      </c>
      <c r="P12" s="38"/>
      <c r="Q12" s="73">
        <v>5127</v>
      </c>
      <c r="R12" s="74"/>
      <c r="S12" s="73">
        <v>3074</v>
      </c>
      <c r="T12" s="74"/>
      <c r="U12" s="73">
        <v>3236</v>
      </c>
      <c r="V12" s="74"/>
      <c r="W12" s="73">
        <v>12568</v>
      </c>
      <c r="X12" s="74"/>
      <c r="Y12" s="73">
        <v>33501</v>
      </c>
    </row>
    <row r="13" spans="2:25" ht="12.75">
      <c r="B13" s="69" t="s">
        <v>85</v>
      </c>
      <c r="C13" s="73">
        <v>21731</v>
      </c>
      <c r="D13" s="74"/>
      <c r="E13" s="73">
        <v>4543</v>
      </c>
      <c r="F13" s="74"/>
      <c r="G13" s="73">
        <v>17188</v>
      </c>
      <c r="H13" s="74"/>
      <c r="I13" s="73">
        <v>3261</v>
      </c>
      <c r="J13" s="74"/>
      <c r="K13" s="73">
        <v>723</v>
      </c>
      <c r="L13" s="74"/>
      <c r="M13" s="73">
        <v>859</v>
      </c>
      <c r="N13" s="74"/>
      <c r="O13" s="72">
        <v>612</v>
      </c>
      <c r="P13" s="38"/>
      <c r="Q13" s="73">
        <v>5201</v>
      </c>
      <c r="R13" s="74"/>
      <c r="S13" s="73">
        <v>3208</v>
      </c>
      <c r="T13" s="74"/>
      <c r="U13" s="73">
        <v>3324</v>
      </c>
      <c r="V13" s="74"/>
      <c r="W13" s="73">
        <v>12595</v>
      </c>
      <c r="X13" s="74"/>
      <c r="Y13" s="73">
        <v>34326</v>
      </c>
    </row>
    <row r="14" spans="2:25" ht="12.75">
      <c r="B14" s="69" t="s">
        <v>86</v>
      </c>
      <c r="C14" s="73">
        <v>22867</v>
      </c>
      <c r="D14" s="74"/>
      <c r="E14" s="73">
        <v>4894</v>
      </c>
      <c r="F14" s="74"/>
      <c r="G14" s="73">
        <v>17973</v>
      </c>
      <c r="H14" s="74"/>
      <c r="I14" s="73">
        <v>3524</v>
      </c>
      <c r="J14" s="74"/>
      <c r="K14" s="73">
        <v>738</v>
      </c>
      <c r="L14" s="74"/>
      <c r="M14" s="73">
        <v>892</v>
      </c>
      <c r="N14" s="74"/>
      <c r="O14" s="72">
        <v>705</v>
      </c>
      <c r="P14" s="38"/>
      <c r="Q14" s="73">
        <v>5501</v>
      </c>
      <c r="R14" s="74"/>
      <c r="S14" s="73">
        <v>3281</v>
      </c>
      <c r="T14" s="74"/>
      <c r="U14" s="73">
        <v>3332</v>
      </c>
      <c r="V14" s="74"/>
      <c r="W14" s="73">
        <v>13200</v>
      </c>
      <c r="X14" s="74"/>
      <c r="Y14" s="73">
        <v>36067</v>
      </c>
    </row>
    <row r="15" spans="2:25" ht="12.75">
      <c r="B15" s="69" t="s">
        <v>87</v>
      </c>
      <c r="C15" s="73">
        <v>24019</v>
      </c>
      <c r="D15" s="74"/>
      <c r="E15" s="73">
        <v>5215</v>
      </c>
      <c r="F15" s="74"/>
      <c r="G15" s="73">
        <v>18804</v>
      </c>
      <c r="H15" s="74"/>
      <c r="I15" s="73">
        <v>3625</v>
      </c>
      <c r="J15" s="74"/>
      <c r="K15" s="73">
        <v>815</v>
      </c>
      <c r="L15" s="74"/>
      <c r="M15" s="73">
        <v>1039</v>
      </c>
      <c r="N15" s="74"/>
      <c r="O15" s="72">
        <v>800</v>
      </c>
      <c r="P15" s="38"/>
      <c r="Q15" s="73">
        <v>5719</v>
      </c>
      <c r="R15" s="74"/>
      <c r="S15" s="73">
        <v>3250</v>
      </c>
      <c r="T15" s="74"/>
      <c r="U15" s="73">
        <v>3556</v>
      </c>
      <c r="V15" s="74"/>
      <c r="W15" s="73">
        <v>13503</v>
      </c>
      <c r="X15" s="74"/>
      <c r="Y15" s="73">
        <v>37522</v>
      </c>
    </row>
    <row r="16" spans="2:25" ht="12.75">
      <c r="B16" s="69" t="s">
        <v>88</v>
      </c>
      <c r="C16" s="73">
        <v>24673</v>
      </c>
      <c r="D16" s="74"/>
      <c r="E16" s="73">
        <v>5438</v>
      </c>
      <c r="F16" s="74"/>
      <c r="G16" s="73">
        <v>19235</v>
      </c>
      <c r="H16" s="74"/>
      <c r="I16" s="73">
        <v>3780</v>
      </c>
      <c r="J16" s="74"/>
      <c r="K16" s="73">
        <v>794</v>
      </c>
      <c r="L16" s="74"/>
      <c r="M16" s="73">
        <v>1058</v>
      </c>
      <c r="N16" s="74"/>
      <c r="O16" s="72">
        <v>869</v>
      </c>
      <c r="P16" s="38"/>
      <c r="Q16" s="73">
        <v>5861</v>
      </c>
      <c r="R16" s="74"/>
      <c r="S16" s="73">
        <v>3263</v>
      </c>
      <c r="T16" s="74"/>
      <c r="U16" s="73">
        <v>3610</v>
      </c>
      <c r="V16" s="74"/>
      <c r="W16" s="73">
        <v>14183</v>
      </c>
      <c r="X16" s="74"/>
      <c r="Y16" s="73">
        <v>38856</v>
      </c>
    </row>
    <row r="17" spans="2:25" ht="12.75">
      <c r="B17" s="69" t="s">
        <v>89</v>
      </c>
      <c r="C17" s="73">
        <v>25441</v>
      </c>
      <c r="D17" s="74"/>
      <c r="E17" s="73">
        <v>5698</v>
      </c>
      <c r="F17" s="74"/>
      <c r="G17" s="73">
        <v>19743</v>
      </c>
      <c r="H17" s="74"/>
      <c r="I17" s="73">
        <v>3699</v>
      </c>
      <c r="J17" s="74"/>
      <c r="K17" s="73">
        <v>771</v>
      </c>
      <c r="L17" s="74"/>
      <c r="M17" s="73">
        <v>1146</v>
      </c>
      <c r="N17" s="74"/>
      <c r="O17" s="72">
        <v>880</v>
      </c>
      <c r="P17" s="38"/>
      <c r="Q17" s="73">
        <v>6059</v>
      </c>
      <c r="R17" s="74"/>
      <c r="S17" s="73">
        <v>3419</v>
      </c>
      <c r="T17" s="74"/>
      <c r="U17" s="73">
        <v>3769</v>
      </c>
      <c r="V17" s="74"/>
      <c r="W17" s="73">
        <v>14330</v>
      </c>
      <c r="X17" s="74"/>
      <c r="Y17" s="73">
        <v>39771</v>
      </c>
    </row>
    <row r="18" spans="2:25" ht="12.75">
      <c r="B18" s="69" t="s">
        <v>90</v>
      </c>
      <c r="C18" s="73">
        <v>26202</v>
      </c>
      <c r="D18" s="74"/>
      <c r="E18" s="73">
        <v>5822</v>
      </c>
      <c r="F18" s="74"/>
      <c r="G18" s="73">
        <v>20380</v>
      </c>
      <c r="H18" s="74"/>
      <c r="I18" s="73">
        <v>3977</v>
      </c>
      <c r="J18" s="74"/>
      <c r="K18" s="73">
        <v>824</v>
      </c>
      <c r="L18" s="74"/>
      <c r="M18" s="73">
        <v>1118</v>
      </c>
      <c r="N18" s="74"/>
      <c r="O18" s="72">
        <v>903</v>
      </c>
      <c r="P18" s="38"/>
      <c r="Q18" s="73">
        <v>6278</v>
      </c>
      <c r="R18" s="74"/>
      <c r="S18" s="73">
        <v>3380</v>
      </c>
      <c r="T18" s="74"/>
      <c r="U18" s="73">
        <v>3900</v>
      </c>
      <c r="V18" s="74"/>
      <c r="W18" s="73">
        <v>14815</v>
      </c>
      <c r="X18" s="74"/>
      <c r="Y18" s="73">
        <v>41017</v>
      </c>
    </row>
    <row r="19" spans="2:25" ht="12.75">
      <c r="B19" s="69" t="s">
        <v>91</v>
      </c>
      <c r="C19" s="73">
        <v>26515</v>
      </c>
      <c r="D19" s="74"/>
      <c r="E19" s="73">
        <v>6007</v>
      </c>
      <c r="F19" s="74"/>
      <c r="G19" s="73">
        <v>20508</v>
      </c>
      <c r="H19" s="74"/>
      <c r="I19" s="73">
        <v>3840</v>
      </c>
      <c r="J19" s="74"/>
      <c r="K19" s="73">
        <v>778</v>
      </c>
      <c r="L19" s="74"/>
      <c r="M19" s="73">
        <v>1190</v>
      </c>
      <c r="N19" s="74"/>
      <c r="O19" s="72">
        <v>998</v>
      </c>
      <c r="P19" s="38"/>
      <c r="Q19" s="73">
        <v>6406</v>
      </c>
      <c r="R19" s="74"/>
      <c r="S19" s="73">
        <v>3419</v>
      </c>
      <c r="T19" s="74"/>
      <c r="U19" s="73">
        <v>3877</v>
      </c>
      <c r="V19" s="74"/>
      <c r="W19" s="73">
        <v>15095</v>
      </c>
      <c r="X19" s="74"/>
      <c r="Y19" s="73">
        <v>41610</v>
      </c>
    </row>
    <row r="20" spans="2:25" ht="12.75">
      <c r="B20" s="69"/>
      <c r="C20" s="120"/>
      <c r="D20" s="74"/>
      <c r="E20" s="120"/>
      <c r="F20" s="74"/>
      <c r="G20" s="120"/>
      <c r="H20" s="74"/>
      <c r="I20" s="120"/>
      <c r="J20" s="74"/>
      <c r="K20" s="120"/>
      <c r="L20" s="74"/>
      <c r="M20" s="120"/>
      <c r="N20" s="120"/>
      <c r="O20" s="37"/>
      <c r="P20" s="37"/>
      <c r="Q20" s="120" t="s">
        <v>102</v>
      </c>
      <c r="R20" s="74" t="s">
        <v>112</v>
      </c>
      <c r="S20" s="120"/>
      <c r="T20" s="74"/>
      <c r="U20" s="120"/>
      <c r="V20" s="120"/>
      <c r="W20" s="120"/>
      <c r="X20" s="120"/>
      <c r="Y20" s="120"/>
    </row>
    <row r="21" spans="1:21" s="11" customFormat="1" ht="13.5">
      <c r="A21" s="14"/>
      <c r="B21" s="110">
        <v>1996</v>
      </c>
      <c r="C21" s="27"/>
      <c r="D21" s="32"/>
      <c r="E21" s="122">
        <v>6309</v>
      </c>
      <c r="F21" s="32"/>
      <c r="G21" s="114"/>
      <c r="H21" s="26"/>
      <c r="I21" s="122">
        <v>3838</v>
      </c>
      <c r="J21" s="32"/>
      <c r="K21" s="123">
        <v>794</v>
      </c>
      <c r="L21" s="32"/>
      <c r="M21" s="122">
        <v>1122</v>
      </c>
      <c r="N21" s="112"/>
      <c r="O21" s="123">
        <v>920</v>
      </c>
      <c r="P21" s="112"/>
      <c r="Q21" s="122">
        <v>5724</v>
      </c>
      <c r="R21" s="122">
        <v>1036</v>
      </c>
      <c r="S21" s="122">
        <v>3497</v>
      </c>
      <c r="U21" s="122">
        <v>4003</v>
      </c>
    </row>
    <row r="22" spans="1:21" s="11" customFormat="1" ht="13.5">
      <c r="A22" s="14"/>
      <c r="B22" s="110">
        <v>1997</v>
      </c>
      <c r="C22" s="27"/>
      <c r="D22" s="32"/>
      <c r="E22" s="122">
        <v>6118</v>
      </c>
      <c r="F22" s="32"/>
      <c r="G22" s="114"/>
      <c r="H22" s="26"/>
      <c r="I22" s="122">
        <v>3769</v>
      </c>
      <c r="J22" s="32"/>
      <c r="K22" s="123">
        <v>878</v>
      </c>
      <c r="L22" s="32"/>
      <c r="M22" s="122">
        <v>1123</v>
      </c>
      <c r="N22" s="112"/>
      <c r="O22" s="123">
        <v>909</v>
      </c>
      <c r="P22" s="112"/>
      <c r="Q22" s="122">
        <v>5789</v>
      </c>
      <c r="R22" s="123">
        <v>982</v>
      </c>
      <c r="S22" s="122">
        <v>3562</v>
      </c>
      <c r="U22" s="122">
        <v>4112</v>
      </c>
    </row>
    <row r="23" spans="1:21" s="11" customFormat="1" ht="13.5">
      <c r="A23" s="14"/>
      <c r="B23" s="110">
        <v>1998</v>
      </c>
      <c r="C23" s="27"/>
      <c r="D23" s="32"/>
      <c r="E23" s="122">
        <v>5927</v>
      </c>
      <c r="F23" s="32"/>
      <c r="G23" s="114"/>
      <c r="H23" s="26"/>
      <c r="I23" s="122">
        <v>3825</v>
      </c>
      <c r="J23" s="32"/>
      <c r="K23" s="123">
        <v>814</v>
      </c>
      <c r="L23" s="32"/>
      <c r="M23" s="122">
        <v>1177</v>
      </c>
      <c r="N23" s="112"/>
      <c r="O23" s="123">
        <v>927</v>
      </c>
      <c r="P23" s="112"/>
      <c r="Q23" s="122">
        <v>5846</v>
      </c>
      <c r="R23" s="122">
        <v>1037</v>
      </c>
      <c r="S23" s="122">
        <v>3676</v>
      </c>
      <c r="U23" s="122">
        <v>4054</v>
      </c>
    </row>
    <row r="24" spans="1:21" s="11" customFormat="1" ht="13.5">
      <c r="A24" s="14"/>
      <c r="B24" s="125">
        <v>1999</v>
      </c>
      <c r="C24" s="27"/>
      <c r="D24" s="32"/>
      <c r="E24" s="122">
        <v>5332</v>
      </c>
      <c r="F24" s="32"/>
      <c r="G24" s="114"/>
      <c r="H24" s="26"/>
      <c r="I24" s="122">
        <v>3579</v>
      </c>
      <c r="J24" s="32"/>
      <c r="K24" s="123">
        <v>805</v>
      </c>
      <c r="L24" s="32"/>
      <c r="M24" s="122">
        <v>1083</v>
      </c>
      <c r="N24" s="112"/>
      <c r="O24" s="123">
        <v>855</v>
      </c>
      <c r="P24" s="112"/>
      <c r="Q24" s="122">
        <v>5583</v>
      </c>
      <c r="R24" s="123">
        <v>966</v>
      </c>
      <c r="S24" s="122">
        <v>3673</v>
      </c>
      <c r="U24" s="122">
        <v>4064</v>
      </c>
    </row>
    <row r="25" spans="1:21" s="11" customFormat="1" ht="13.5">
      <c r="A25" s="14"/>
      <c r="B25" s="110">
        <v>2000</v>
      </c>
      <c r="C25" s="27"/>
      <c r="D25" s="32"/>
      <c r="E25" s="122">
        <v>5320</v>
      </c>
      <c r="F25" s="32"/>
      <c r="G25" s="115"/>
      <c r="H25" s="26"/>
      <c r="I25" s="122">
        <v>3408</v>
      </c>
      <c r="J25" s="32"/>
      <c r="K25" s="123">
        <v>757</v>
      </c>
      <c r="L25" s="32"/>
      <c r="M25" s="122">
        <v>1049</v>
      </c>
      <c r="N25" s="113"/>
      <c r="O25" s="123">
        <v>859</v>
      </c>
      <c r="P25" s="113"/>
      <c r="Q25" s="122">
        <v>5849</v>
      </c>
      <c r="R25" s="123">
        <v>942</v>
      </c>
      <c r="S25" s="122">
        <v>3618</v>
      </c>
      <c r="U25" s="122">
        <v>4149</v>
      </c>
    </row>
    <row r="26" spans="1:25" ht="13.5">
      <c r="A26" s="75"/>
      <c r="B26" s="111">
        <v>2001</v>
      </c>
      <c r="C26" s="73"/>
      <c r="D26" s="74"/>
      <c r="E26" s="122">
        <v>5502</v>
      </c>
      <c r="F26" s="74"/>
      <c r="G26" s="73"/>
      <c r="H26" s="74"/>
      <c r="I26" s="122">
        <v>3389</v>
      </c>
      <c r="J26" s="74"/>
      <c r="K26" s="123">
        <v>749</v>
      </c>
      <c r="L26" s="74"/>
      <c r="M26" s="122">
        <v>1006</v>
      </c>
      <c r="N26" s="74"/>
      <c r="O26" s="123">
        <v>826</v>
      </c>
      <c r="P26" s="74"/>
      <c r="Q26" s="122">
        <v>5678</v>
      </c>
      <c r="R26" s="123">
        <v>848</v>
      </c>
      <c r="S26" s="122">
        <v>3433</v>
      </c>
      <c r="U26" s="122">
        <v>4078</v>
      </c>
      <c r="V26" s="74"/>
      <c r="W26" s="73"/>
      <c r="X26" s="74"/>
      <c r="Y26" s="76"/>
    </row>
    <row r="27" spans="1:25" ht="13.5">
      <c r="A27" s="75"/>
      <c r="B27" s="75"/>
      <c r="C27" s="73"/>
      <c r="D27" s="74"/>
      <c r="E27" s="122"/>
      <c r="F27" s="74"/>
      <c r="G27" s="73"/>
      <c r="H27" s="74"/>
      <c r="I27" s="122"/>
      <c r="J27" s="74"/>
      <c r="K27" s="123"/>
      <c r="L27" s="74"/>
      <c r="M27" s="122"/>
      <c r="N27" s="74"/>
      <c r="O27" s="123"/>
      <c r="P27" s="74"/>
      <c r="Q27" s="122"/>
      <c r="R27" s="123"/>
      <c r="S27" s="122"/>
      <c r="U27" s="122"/>
      <c r="V27" s="74"/>
      <c r="W27" s="73"/>
      <c r="X27" s="74"/>
      <c r="Y27" s="76"/>
    </row>
    <row r="28" spans="1:25" ht="12.75">
      <c r="A28" s="66" t="s">
        <v>31</v>
      </c>
      <c r="B28" s="66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  <c r="O28" s="73"/>
      <c r="P28" s="74"/>
      <c r="Q28" s="73"/>
      <c r="R28" s="74"/>
      <c r="S28" s="73"/>
      <c r="T28" s="74"/>
      <c r="U28" s="73"/>
      <c r="V28" s="74"/>
      <c r="W28" s="73"/>
      <c r="X28" s="74"/>
      <c r="Y28" s="76"/>
    </row>
    <row r="29" spans="1:25" ht="12.75">
      <c r="A29" s="66"/>
      <c r="B29" s="66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  <c r="O29" s="73"/>
      <c r="P29" s="74"/>
      <c r="Q29" s="73"/>
      <c r="R29" s="74"/>
      <c r="S29" s="73"/>
      <c r="T29" s="74"/>
      <c r="U29" s="73"/>
      <c r="V29" s="74"/>
      <c r="W29" s="73"/>
      <c r="X29" s="74"/>
      <c r="Y29" s="76"/>
    </row>
    <row r="30" spans="2:25" ht="12.75">
      <c r="B30" s="69" t="s">
        <v>81</v>
      </c>
      <c r="C30" s="70">
        <v>4891</v>
      </c>
      <c r="D30" s="71"/>
      <c r="E30" s="70">
        <v>198</v>
      </c>
      <c r="F30" s="71"/>
      <c r="G30" s="70">
        <v>4693</v>
      </c>
      <c r="H30" s="71"/>
      <c r="I30" s="70">
        <v>467</v>
      </c>
      <c r="J30" s="71"/>
      <c r="K30" s="70">
        <v>108</v>
      </c>
      <c r="L30" s="71"/>
      <c r="M30" s="70">
        <v>106</v>
      </c>
      <c r="N30" s="71"/>
      <c r="O30" s="70">
        <v>33</v>
      </c>
      <c r="P30" s="71"/>
      <c r="Q30" s="70">
        <v>1409</v>
      </c>
      <c r="R30" s="71"/>
      <c r="S30" s="70">
        <v>1541</v>
      </c>
      <c r="T30" s="71"/>
      <c r="U30" s="70">
        <v>1029</v>
      </c>
      <c r="V30" s="71"/>
      <c r="W30" s="70">
        <f>Y30-C30</f>
        <v>5853</v>
      </c>
      <c r="X30" s="71"/>
      <c r="Y30" s="70">
        <v>10744</v>
      </c>
    </row>
    <row r="31" spans="2:25" ht="12.75">
      <c r="B31" s="69" t="s">
        <v>82</v>
      </c>
      <c r="C31" s="73">
        <v>5167</v>
      </c>
      <c r="D31" s="74"/>
      <c r="E31" s="73">
        <v>225</v>
      </c>
      <c r="F31" s="74"/>
      <c r="G31" s="73">
        <v>4942</v>
      </c>
      <c r="H31" s="74"/>
      <c r="I31" s="73">
        <v>510</v>
      </c>
      <c r="J31" s="74"/>
      <c r="K31" s="73">
        <v>95</v>
      </c>
      <c r="L31" s="74"/>
      <c r="M31" s="70">
        <v>121</v>
      </c>
      <c r="N31" s="71"/>
      <c r="O31" s="70">
        <v>48</v>
      </c>
      <c r="P31" s="71"/>
      <c r="Q31" s="73">
        <v>1452</v>
      </c>
      <c r="R31" s="74"/>
      <c r="S31" s="73">
        <v>1599</v>
      </c>
      <c r="T31" s="74"/>
      <c r="U31" s="73">
        <v>1117</v>
      </c>
      <c r="V31" s="74"/>
      <c r="W31" s="73">
        <v>6140</v>
      </c>
      <c r="X31" s="74"/>
      <c r="Y31" s="73">
        <v>11307</v>
      </c>
    </row>
    <row r="32" spans="2:25" ht="12.75">
      <c r="B32" s="69" t="s">
        <v>83</v>
      </c>
      <c r="C32" s="73">
        <v>5312</v>
      </c>
      <c r="D32" s="74"/>
      <c r="E32" s="73">
        <v>242</v>
      </c>
      <c r="F32" s="74"/>
      <c r="G32" s="73">
        <v>5070</v>
      </c>
      <c r="H32" s="74"/>
      <c r="I32" s="73">
        <v>528</v>
      </c>
      <c r="J32" s="74"/>
      <c r="K32" s="73">
        <v>112</v>
      </c>
      <c r="L32" s="74"/>
      <c r="M32" s="70">
        <v>125</v>
      </c>
      <c r="N32" s="71"/>
      <c r="O32" s="70">
        <v>65</v>
      </c>
      <c r="P32" s="71"/>
      <c r="Q32" s="73">
        <v>1531</v>
      </c>
      <c r="R32" s="74"/>
      <c r="S32" s="73">
        <v>1698</v>
      </c>
      <c r="T32" s="74"/>
      <c r="U32" s="73">
        <v>1011</v>
      </c>
      <c r="V32" s="74"/>
      <c r="W32" s="73">
        <v>6120</v>
      </c>
      <c r="X32" s="74"/>
      <c r="Y32" s="73">
        <v>11432</v>
      </c>
    </row>
    <row r="33" spans="2:25" ht="12.75">
      <c r="B33" s="69" t="s">
        <v>84</v>
      </c>
      <c r="C33" s="73">
        <v>5662</v>
      </c>
      <c r="D33" s="74"/>
      <c r="E33" s="73">
        <v>286</v>
      </c>
      <c r="F33" s="74"/>
      <c r="G33" s="73">
        <v>5376</v>
      </c>
      <c r="H33" s="74"/>
      <c r="I33" s="73">
        <v>567</v>
      </c>
      <c r="J33" s="74"/>
      <c r="K33" s="73">
        <v>135</v>
      </c>
      <c r="L33" s="74"/>
      <c r="M33" s="70">
        <v>121</v>
      </c>
      <c r="N33" s="71"/>
      <c r="O33" s="70">
        <v>56</v>
      </c>
      <c r="P33" s="71"/>
      <c r="Q33" s="73">
        <v>1691</v>
      </c>
      <c r="R33" s="74"/>
      <c r="S33" s="73">
        <v>1681</v>
      </c>
      <c r="T33" s="74"/>
      <c r="U33" s="73">
        <v>1125</v>
      </c>
      <c r="V33" s="74"/>
      <c r="W33" s="73">
        <v>6157</v>
      </c>
      <c r="X33" s="74"/>
      <c r="Y33" s="73">
        <v>11819</v>
      </c>
    </row>
    <row r="34" spans="2:25" ht="12.75">
      <c r="B34" s="69" t="s">
        <v>85</v>
      </c>
      <c r="C34" s="73">
        <v>6109</v>
      </c>
      <c r="D34" s="74"/>
      <c r="E34" s="73">
        <v>375</v>
      </c>
      <c r="F34" s="74"/>
      <c r="G34" s="73">
        <v>5734</v>
      </c>
      <c r="H34" s="74"/>
      <c r="I34" s="73">
        <v>619</v>
      </c>
      <c r="J34" s="74"/>
      <c r="K34" s="73">
        <v>148</v>
      </c>
      <c r="L34" s="74"/>
      <c r="M34" s="70">
        <v>155</v>
      </c>
      <c r="N34" s="71"/>
      <c r="O34" s="70">
        <v>108</v>
      </c>
      <c r="P34" s="71"/>
      <c r="Q34" s="73">
        <v>1769</v>
      </c>
      <c r="R34" s="74"/>
      <c r="S34" s="73">
        <v>1800</v>
      </c>
      <c r="T34" s="74"/>
      <c r="U34" s="73">
        <v>1135</v>
      </c>
      <c r="V34" s="74"/>
      <c r="W34" s="73">
        <v>6404</v>
      </c>
      <c r="X34" s="74"/>
      <c r="Y34" s="73">
        <v>12513</v>
      </c>
    </row>
    <row r="35" spans="2:25" ht="12.75">
      <c r="B35" s="69" t="s">
        <v>86</v>
      </c>
      <c r="C35" s="73">
        <v>6369</v>
      </c>
      <c r="D35" s="74"/>
      <c r="E35" s="73">
        <v>415</v>
      </c>
      <c r="F35" s="74"/>
      <c r="G35" s="73">
        <v>5954</v>
      </c>
      <c r="H35" s="74"/>
      <c r="I35" s="73">
        <v>661</v>
      </c>
      <c r="J35" s="74"/>
      <c r="K35" s="73">
        <v>141</v>
      </c>
      <c r="L35" s="74"/>
      <c r="M35" s="70">
        <v>158</v>
      </c>
      <c r="N35" s="71"/>
      <c r="O35" s="70">
        <v>110</v>
      </c>
      <c r="P35" s="71"/>
      <c r="Q35" s="73">
        <v>1860</v>
      </c>
      <c r="R35" s="74"/>
      <c r="S35" s="73">
        <v>1913</v>
      </c>
      <c r="T35" s="74"/>
      <c r="U35" s="73">
        <v>1111</v>
      </c>
      <c r="V35" s="74"/>
      <c r="W35" s="73">
        <v>6736</v>
      </c>
      <c r="X35" s="74"/>
      <c r="Y35" s="73">
        <v>13105</v>
      </c>
    </row>
    <row r="36" spans="2:25" ht="12.75">
      <c r="B36" s="69" t="s">
        <v>87</v>
      </c>
      <c r="C36" s="73">
        <v>6931</v>
      </c>
      <c r="D36" s="74"/>
      <c r="E36" s="73">
        <v>467</v>
      </c>
      <c r="F36" s="74"/>
      <c r="G36" s="73">
        <v>6464</v>
      </c>
      <c r="H36" s="74"/>
      <c r="I36" s="73">
        <v>679</v>
      </c>
      <c r="J36" s="74"/>
      <c r="K36" s="73">
        <v>179</v>
      </c>
      <c r="L36" s="74"/>
      <c r="M36" s="70">
        <v>199</v>
      </c>
      <c r="N36" s="71"/>
      <c r="O36" s="70">
        <v>117</v>
      </c>
      <c r="P36" s="71"/>
      <c r="Q36" s="73">
        <v>1981</v>
      </c>
      <c r="R36" s="74"/>
      <c r="S36" s="73">
        <v>1996</v>
      </c>
      <c r="T36" s="74"/>
      <c r="U36" s="73">
        <v>1313</v>
      </c>
      <c r="V36" s="74"/>
      <c r="W36" s="73">
        <v>6939</v>
      </c>
      <c r="X36" s="74"/>
      <c r="Y36" s="73">
        <v>13870</v>
      </c>
    </row>
    <row r="37" spans="2:25" ht="12.75">
      <c r="B37" s="69" t="s">
        <v>88</v>
      </c>
      <c r="C37" s="73">
        <v>7080</v>
      </c>
      <c r="D37" s="74"/>
      <c r="E37" s="73">
        <v>506</v>
      </c>
      <c r="F37" s="74"/>
      <c r="G37" s="73">
        <v>6574</v>
      </c>
      <c r="H37" s="74"/>
      <c r="I37" s="73">
        <v>770</v>
      </c>
      <c r="J37" s="74"/>
      <c r="K37" s="73">
        <v>188</v>
      </c>
      <c r="L37" s="74"/>
      <c r="M37" s="70">
        <v>205</v>
      </c>
      <c r="N37" s="71"/>
      <c r="O37" s="70">
        <v>120</v>
      </c>
      <c r="P37" s="71"/>
      <c r="Q37" s="73">
        <v>2064</v>
      </c>
      <c r="R37" s="74"/>
      <c r="S37" s="73">
        <v>1928</v>
      </c>
      <c r="T37" s="74"/>
      <c r="U37" s="73">
        <v>1299</v>
      </c>
      <c r="V37" s="74"/>
      <c r="W37" s="73">
        <v>7340</v>
      </c>
      <c r="X37" s="74"/>
      <c r="Y37" s="73">
        <v>14420</v>
      </c>
    </row>
    <row r="38" spans="2:25" ht="12.75">
      <c r="B38" s="69" t="s">
        <v>89</v>
      </c>
      <c r="C38" s="73">
        <v>7652</v>
      </c>
      <c r="D38" s="74"/>
      <c r="E38" s="73">
        <v>522</v>
      </c>
      <c r="F38" s="74"/>
      <c r="G38" s="73">
        <v>7130</v>
      </c>
      <c r="H38" s="74"/>
      <c r="I38" s="73">
        <v>780</v>
      </c>
      <c r="J38" s="74"/>
      <c r="K38" s="73">
        <v>160</v>
      </c>
      <c r="L38" s="74"/>
      <c r="M38" s="70">
        <v>264</v>
      </c>
      <c r="N38" s="71"/>
      <c r="O38" s="70">
        <v>138</v>
      </c>
      <c r="P38" s="71"/>
      <c r="Q38" s="73">
        <v>2278</v>
      </c>
      <c r="R38" s="74"/>
      <c r="S38" s="73">
        <v>2088</v>
      </c>
      <c r="T38" s="74"/>
      <c r="U38" s="73">
        <v>1422</v>
      </c>
      <c r="V38" s="74"/>
      <c r="W38" s="73">
        <v>7461</v>
      </c>
      <c r="X38" s="74"/>
      <c r="Y38" s="73">
        <v>15113</v>
      </c>
    </row>
    <row r="39" spans="2:25" ht="12.75">
      <c r="B39" s="69" t="s">
        <v>90</v>
      </c>
      <c r="C39" s="73">
        <v>7919</v>
      </c>
      <c r="D39" s="74"/>
      <c r="E39" s="73">
        <v>635</v>
      </c>
      <c r="F39" s="74"/>
      <c r="G39" s="73">
        <v>7284</v>
      </c>
      <c r="H39" s="74"/>
      <c r="I39" s="73">
        <v>828</v>
      </c>
      <c r="J39" s="74"/>
      <c r="K39" s="73">
        <v>183</v>
      </c>
      <c r="L39" s="74"/>
      <c r="M39" s="70">
        <v>236</v>
      </c>
      <c r="N39" s="71"/>
      <c r="O39" s="70">
        <v>137</v>
      </c>
      <c r="P39" s="71"/>
      <c r="Q39" s="73">
        <v>2355</v>
      </c>
      <c r="R39" s="74"/>
      <c r="S39" s="73">
        <v>2102</v>
      </c>
      <c r="T39" s="74"/>
      <c r="U39" s="73">
        <v>1443</v>
      </c>
      <c r="V39" s="74"/>
      <c r="W39" s="73">
        <v>7887</v>
      </c>
      <c r="X39" s="74"/>
      <c r="Y39" s="73">
        <v>15806</v>
      </c>
    </row>
    <row r="40" spans="2:25" ht="12.75">
      <c r="B40" s="69" t="s">
        <v>91</v>
      </c>
      <c r="C40" s="73">
        <v>8273</v>
      </c>
      <c r="D40" s="74"/>
      <c r="E40" s="73">
        <v>694</v>
      </c>
      <c r="F40" s="74"/>
      <c r="G40" s="73">
        <v>7579</v>
      </c>
      <c r="H40" s="74"/>
      <c r="I40" s="73">
        <v>878</v>
      </c>
      <c r="J40" s="74"/>
      <c r="K40" s="73">
        <v>170</v>
      </c>
      <c r="L40" s="74"/>
      <c r="M40" s="70">
        <v>265</v>
      </c>
      <c r="N40" s="71"/>
      <c r="O40" s="70">
        <v>186</v>
      </c>
      <c r="P40" s="71"/>
      <c r="Q40" s="73">
        <v>2442</v>
      </c>
      <c r="R40" s="74"/>
      <c r="S40" s="73">
        <v>2172</v>
      </c>
      <c r="T40" s="74"/>
      <c r="U40" s="73">
        <v>1466</v>
      </c>
      <c r="V40" s="74"/>
      <c r="W40" s="73">
        <v>8060</v>
      </c>
      <c r="X40" s="74"/>
      <c r="Y40" s="73">
        <v>16333</v>
      </c>
    </row>
    <row r="41" spans="2:25" ht="12.75">
      <c r="B41" s="69"/>
      <c r="C41" s="120"/>
      <c r="D41" s="74"/>
      <c r="E41" s="120"/>
      <c r="F41" s="74"/>
      <c r="G41" s="120"/>
      <c r="H41" s="74"/>
      <c r="I41" s="120"/>
      <c r="J41" s="74"/>
      <c r="K41" s="120"/>
      <c r="L41" s="74"/>
      <c r="M41" s="120"/>
      <c r="N41" s="120"/>
      <c r="O41" s="37"/>
      <c r="P41" s="37"/>
      <c r="Q41" s="120" t="s">
        <v>102</v>
      </c>
      <c r="R41" s="74" t="s">
        <v>112</v>
      </c>
      <c r="S41" s="120"/>
      <c r="T41" s="74"/>
      <c r="U41" s="120"/>
      <c r="V41" s="74"/>
      <c r="W41" s="73"/>
      <c r="X41" s="74"/>
      <c r="Y41" s="73"/>
    </row>
    <row r="42" spans="2:25" ht="13.5">
      <c r="B42" s="110">
        <v>1996</v>
      </c>
      <c r="C42" s="27"/>
      <c r="D42" s="32"/>
      <c r="E42" s="124">
        <v>777</v>
      </c>
      <c r="F42" s="32"/>
      <c r="H42" s="26"/>
      <c r="I42" s="124">
        <v>842</v>
      </c>
      <c r="J42" s="32"/>
      <c r="K42" s="124">
        <v>172</v>
      </c>
      <c r="L42" s="32"/>
      <c r="M42" s="124">
        <v>231</v>
      </c>
      <c r="N42" s="112"/>
      <c r="O42" s="124">
        <v>139</v>
      </c>
      <c r="P42" s="112"/>
      <c r="Q42" s="126">
        <v>2415</v>
      </c>
      <c r="R42" s="124">
        <v>282</v>
      </c>
      <c r="S42" s="126">
        <v>2331</v>
      </c>
      <c r="U42" s="126">
        <v>1462</v>
      </c>
      <c r="V42" s="74"/>
      <c r="W42" s="73"/>
      <c r="X42" s="74"/>
      <c r="Y42" s="73"/>
    </row>
    <row r="43" spans="2:25" ht="13.5">
      <c r="B43" s="110">
        <v>1997</v>
      </c>
      <c r="C43" s="27"/>
      <c r="D43" s="32"/>
      <c r="E43" s="124">
        <v>750</v>
      </c>
      <c r="F43" s="32"/>
      <c r="H43" s="26"/>
      <c r="I43" s="124">
        <v>852</v>
      </c>
      <c r="J43" s="32"/>
      <c r="K43" s="124">
        <v>209</v>
      </c>
      <c r="L43" s="32"/>
      <c r="M43" s="124">
        <v>263</v>
      </c>
      <c r="N43" s="112"/>
      <c r="O43" s="124">
        <v>150</v>
      </c>
      <c r="P43" s="112"/>
      <c r="Q43" s="126">
        <v>2495</v>
      </c>
      <c r="R43" s="124">
        <v>260</v>
      </c>
      <c r="S43" s="126">
        <v>2365</v>
      </c>
      <c r="U43" s="126">
        <v>1592</v>
      </c>
      <c r="V43" s="74"/>
      <c r="W43" s="73"/>
      <c r="X43" s="74"/>
      <c r="Y43" s="73"/>
    </row>
    <row r="44" spans="2:25" ht="13.5">
      <c r="B44" s="110">
        <v>1998</v>
      </c>
      <c r="C44" s="27"/>
      <c r="D44" s="32"/>
      <c r="E44" s="124">
        <v>774</v>
      </c>
      <c r="F44" s="32"/>
      <c r="H44" s="26"/>
      <c r="I44" s="124">
        <v>926</v>
      </c>
      <c r="J44" s="32"/>
      <c r="K44" s="124">
        <v>219</v>
      </c>
      <c r="L44" s="32"/>
      <c r="M44" s="124">
        <v>297</v>
      </c>
      <c r="N44" s="112"/>
      <c r="O44" s="124">
        <v>159</v>
      </c>
      <c r="P44" s="112"/>
      <c r="Q44" s="126">
        <v>2536</v>
      </c>
      <c r="R44" s="124">
        <v>298</v>
      </c>
      <c r="S44" s="126">
        <v>2455</v>
      </c>
      <c r="U44" s="126">
        <v>1683</v>
      </c>
      <c r="V44" s="74"/>
      <c r="W44" s="73"/>
      <c r="X44" s="74"/>
      <c r="Y44" s="73"/>
    </row>
    <row r="45" spans="2:25" ht="13.5">
      <c r="B45" s="14">
        <v>1999</v>
      </c>
      <c r="C45" s="27"/>
      <c r="D45" s="32"/>
      <c r="E45" s="124">
        <v>789</v>
      </c>
      <c r="F45" s="32"/>
      <c r="H45" s="26"/>
      <c r="I45" s="124">
        <v>831</v>
      </c>
      <c r="J45" s="32"/>
      <c r="K45" s="124">
        <v>210</v>
      </c>
      <c r="L45" s="32"/>
      <c r="M45" s="124">
        <v>277</v>
      </c>
      <c r="N45" s="112"/>
      <c r="O45" s="124">
        <v>156</v>
      </c>
      <c r="P45" s="112"/>
      <c r="Q45" s="126">
        <v>2394</v>
      </c>
      <c r="R45" s="124">
        <v>280</v>
      </c>
      <c r="S45" s="126">
        <v>2453</v>
      </c>
      <c r="U45" s="126">
        <v>1696</v>
      </c>
      <c r="V45" s="74"/>
      <c r="W45" s="73"/>
      <c r="X45" s="74"/>
      <c r="Y45" s="73"/>
    </row>
    <row r="46" spans="2:25" ht="13.5">
      <c r="B46" s="110">
        <v>2000</v>
      </c>
      <c r="C46" s="27"/>
      <c r="D46" s="32"/>
      <c r="E46" s="124">
        <v>837</v>
      </c>
      <c r="F46" s="32"/>
      <c r="H46" s="26"/>
      <c r="I46" s="124">
        <v>835</v>
      </c>
      <c r="J46" s="32"/>
      <c r="K46" s="124">
        <v>230</v>
      </c>
      <c r="L46" s="32"/>
      <c r="M46" s="124">
        <v>258</v>
      </c>
      <c r="N46" s="113"/>
      <c r="O46" s="124">
        <v>141</v>
      </c>
      <c r="P46" s="113"/>
      <c r="Q46" s="126">
        <v>2618</v>
      </c>
      <c r="R46" s="124">
        <v>274</v>
      </c>
      <c r="S46" s="126">
        <v>2410</v>
      </c>
      <c r="U46" s="126">
        <v>1781</v>
      </c>
      <c r="V46" s="74"/>
      <c r="W46" s="73"/>
      <c r="X46" s="74"/>
      <c r="Y46" s="73"/>
    </row>
    <row r="47" spans="2:25" ht="13.5">
      <c r="B47" s="111">
        <v>2001</v>
      </c>
      <c r="C47" s="73"/>
      <c r="D47" s="74"/>
      <c r="E47" s="124">
        <v>925</v>
      </c>
      <c r="F47" s="74"/>
      <c r="H47" s="74"/>
      <c r="I47" s="124">
        <v>834</v>
      </c>
      <c r="J47" s="74"/>
      <c r="K47" s="124">
        <v>236</v>
      </c>
      <c r="L47" s="74"/>
      <c r="M47" s="124">
        <v>276</v>
      </c>
      <c r="N47" s="74"/>
      <c r="O47" s="124">
        <v>155</v>
      </c>
      <c r="P47" s="74"/>
      <c r="Q47" s="126">
        <v>2545</v>
      </c>
      <c r="R47" s="124">
        <v>288</v>
      </c>
      <c r="S47" s="126">
        <v>2296</v>
      </c>
      <c r="U47" s="126">
        <v>1748</v>
      </c>
      <c r="V47" s="74"/>
      <c r="W47" s="73"/>
      <c r="X47" s="74"/>
      <c r="Y47" s="73"/>
    </row>
    <row r="48" spans="1:25" ht="12.75">
      <c r="A48" s="77"/>
      <c r="B48" s="77"/>
      <c r="C48" s="73"/>
      <c r="D48" s="74"/>
      <c r="E48" s="73"/>
      <c r="F48" s="74"/>
      <c r="G48" s="73"/>
      <c r="H48" s="74"/>
      <c r="I48" s="73"/>
      <c r="J48" s="74"/>
      <c r="K48" s="73"/>
      <c r="L48" s="74"/>
      <c r="M48" s="76"/>
      <c r="N48" s="78"/>
      <c r="O48" s="76"/>
      <c r="P48" s="78"/>
      <c r="Q48" s="73"/>
      <c r="R48" s="74"/>
      <c r="S48" s="73"/>
      <c r="T48" s="74"/>
      <c r="U48" s="73"/>
      <c r="V48" s="74"/>
      <c r="W48" s="73"/>
      <c r="X48" s="74"/>
      <c r="Y48" s="73"/>
    </row>
    <row r="49" spans="1:25" ht="33.75">
      <c r="A49" s="79" t="s">
        <v>106</v>
      </c>
      <c r="B49" s="79"/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6"/>
      <c r="N49" s="78"/>
      <c r="O49" s="76"/>
      <c r="P49" s="78"/>
      <c r="Q49" s="73"/>
      <c r="R49" s="74"/>
      <c r="S49" s="73"/>
      <c r="T49" s="74"/>
      <c r="U49" s="73"/>
      <c r="V49" s="74"/>
      <c r="W49" s="73"/>
      <c r="X49" s="74"/>
      <c r="Y49" s="73"/>
    </row>
    <row r="50" spans="1:25" ht="12.75">
      <c r="A50" s="77"/>
      <c r="B50" s="77"/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6"/>
      <c r="N50" s="78"/>
      <c r="O50" s="76"/>
      <c r="P50" s="78"/>
      <c r="Q50" s="73"/>
      <c r="R50" s="74"/>
      <c r="S50" s="73"/>
      <c r="T50" s="74"/>
      <c r="U50" s="73"/>
      <c r="V50" s="74"/>
      <c r="W50" s="73"/>
      <c r="X50" s="74"/>
      <c r="Y50" s="73"/>
    </row>
    <row r="51" spans="2:25" ht="12.75">
      <c r="B51" s="69" t="s">
        <v>81</v>
      </c>
      <c r="C51" s="80">
        <f aca="true" t="shared" si="0" ref="C51:C61">C30/C9*100</f>
        <v>25.83047266965936</v>
      </c>
      <c r="D51" s="81"/>
      <c r="E51" s="80">
        <f aca="true" t="shared" si="1" ref="E51:E61">E30/E9*100</f>
        <v>6.253948199620973</v>
      </c>
      <c r="F51" s="81"/>
      <c r="G51" s="80">
        <f aca="true" t="shared" si="2" ref="G51:G61">G30/G9*100</f>
        <v>29.760923330585324</v>
      </c>
      <c r="H51" s="81"/>
      <c r="I51" s="80">
        <f aca="true" t="shared" si="3" ref="I51:I61">I30/I9*100</f>
        <v>15.916837082481255</v>
      </c>
      <c r="J51" s="81"/>
      <c r="K51" s="80">
        <f aca="true" t="shared" si="4" ref="K51:K61">K30/K9*100</f>
        <v>18.030050083472453</v>
      </c>
      <c r="L51" s="81"/>
      <c r="M51" s="80">
        <f aca="true" t="shared" si="5" ref="M51:M61">M30/M9*100</f>
        <v>15.406976744186046</v>
      </c>
      <c r="N51" s="81"/>
      <c r="O51" s="80">
        <f aca="true" t="shared" si="6" ref="O51:O61">O30/O9*100</f>
        <v>10.64516129032258</v>
      </c>
      <c r="P51" s="81"/>
      <c r="Q51" s="80">
        <f aca="true" t="shared" si="7" ref="Q51:Q61">Q30/Q9*100</f>
        <v>28.737507648378546</v>
      </c>
      <c r="R51" s="81"/>
      <c r="S51" s="80">
        <f aca="true" t="shared" si="8" ref="S51:S61">S30/S9*100</f>
        <v>49.42270686337395</v>
      </c>
      <c r="T51" s="81"/>
      <c r="U51" s="80">
        <f aca="true" t="shared" si="9" ref="U51:U61">U30/U9*100</f>
        <v>31.986322660864158</v>
      </c>
      <c r="V51" s="81"/>
      <c r="W51" s="80">
        <f aca="true" t="shared" si="10" ref="W51:W61">W30/W9*100</f>
        <v>47.34670765248342</v>
      </c>
      <c r="X51" s="81"/>
      <c r="Y51" s="80">
        <f aca="true" t="shared" si="11" ref="Y51:Y61">Y30/Y9*100</f>
        <v>34.32916892992939</v>
      </c>
    </row>
    <row r="52" spans="2:25" ht="12.75">
      <c r="B52" s="69" t="s">
        <v>82</v>
      </c>
      <c r="C52" s="80">
        <f t="shared" si="0"/>
        <v>26.58332047126614</v>
      </c>
      <c r="D52" s="81"/>
      <c r="E52" s="80">
        <f t="shared" si="1"/>
        <v>6.664691943127962</v>
      </c>
      <c r="F52" s="81"/>
      <c r="G52" s="80">
        <f t="shared" si="2"/>
        <v>30.77018865574995</v>
      </c>
      <c r="H52" s="81"/>
      <c r="I52" s="80">
        <f t="shared" si="3"/>
        <v>16.346153846153847</v>
      </c>
      <c r="J52" s="81"/>
      <c r="K52" s="80">
        <f t="shared" si="4"/>
        <v>16.99463327370304</v>
      </c>
      <c r="L52" s="81"/>
      <c r="M52" s="80">
        <f t="shared" si="5"/>
        <v>16.598079561042525</v>
      </c>
      <c r="N52" s="81"/>
      <c r="O52" s="80">
        <f t="shared" si="6"/>
        <v>12.030075187969924</v>
      </c>
      <c r="P52" s="81"/>
      <c r="Q52" s="80">
        <f t="shared" si="7"/>
        <v>30.224812656119898</v>
      </c>
      <c r="R52" s="81"/>
      <c r="S52" s="80">
        <f t="shared" si="8"/>
        <v>51.15163147792706</v>
      </c>
      <c r="T52" s="81"/>
      <c r="U52" s="80">
        <f t="shared" si="9"/>
        <v>33.604091456077015</v>
      </c>
      <c r="V52" s="81"/>
      <c r="W52" s="80">
        <f t="shared" si="10"/>
        <v>49.25792218210991</v>
      </c>
      <c r="X52" s="81"/>
      <c r="Y52" s="80">
        <f t="shared" si="11"/>
        <v>35.442918939251456</v>
      </c>
    </row>
    <row r="53" spans="2:25" ht="12.75">
      <c r="B53" s="69" t="s">
        <v>83</v>
      </c>
      <c r="C53" s="80">
        <f t="shared" si="0"/>
        <v>26.701518045641905</v>
      </c>
      <c r="D53" s="81"/>
      <c r="E53" s="80">
        <f t="shared" si="1"/>
        <v>6.519396551724138</v>
      </c>
      <c r="F53" s="81"/>
      <c r="G53" s="80">
        <f t="shared" si="2"/>
        <v>31.331108639228773</v>
      </c>
      <c r="H53" s="81"/>
      <c r="I53" s="80">
        <f t="shared" si="3"/>
        <v>16.30636195182211</v>
      </c>
      <c r="J53" s="81"/>
      <c r="K53" s="80">
        <f t="shared" si="4"/>
        <v>18.6046511627907</v>
      </c>
      <c r="L53" s="81"/>
      <c r="M53" s="80">
        <f t="shared" si="5"/>
        <v>16.89189189189189</v>
      </c>
      <c r="N53" s="81"/>
      <c r="O53" s="80">
        <f t="shared" si="6"/>
        <v>14.444444444444443</v>
      </c>
      <c r="P53" s="81"/>
      <c r="Q53" s="80">
        <f t="shared" si="7"/>
        <v>31.796469366562825</v>
      </c>
      <c r="R53" s="81"/>
      <c r="S53" s="80">
        <f t="shared" si="8"/>
        <v>53.51402458241412</v>
      </c>
      <c r="T53" s="81"/>
      <c r="U53" s="80">
        <f t="shared" si="9"/>
        <v>31.95322376738306</v>
      </c>
      <c r="V53" s="81"/>
      <c r="W53" s="80">
        <f t="shared" si="10"/>
        <v>49.05418403334402</v>
      </c>
      <c r="X53" s="81"/>
      <c r="Y53" s="80">
        <f t="shared" si="11"/>
        <v>35.316651220265676</v>
      </c>
    </row>
    <row r="54" spans="2:25" ht="12.75">
      <c r="B54" s="69" t="s">
        <v>84</v>
      </c>
      <c r="C54" s="80">
        <f t="shared" si="0"/>
        <v>27.048201404480963</v>
      </c>
      <c r="D54" s="81"/>
      <c r="E54" s="80">
        <f t="shared" si="1"/>
        <v>6.830666348220683</v>
      </c>
      <c r="F54" s="81"/>
      <c r="G54" s="80">
        <f t="shared" si="2"/>
        <v>32.103188821211035</v>
      </c>
      <c r="H54" s="81"/>
      <c r="I54" s="80">
        <f t="shared" si="3"/>
        <v>16.92537313432836</v>
      </c>
      <c r="J54" s="81"/>
      <c r="K54" s="80">
        <f t="shared" si="4"/>
        <v>19.424460431654676</v>
      </c>
      <c r="L54" s="81"/>
      <c r="M54" s="80">
        <f t="shared" si="5"/>
        <v>16.15487316421896</v>
      </c>
      <c r="N54" s="81"/>
      <c r="O54" s="80">
        <f t="shared" si="6"/>
        <v>10.87378640776699</v>
      </c>
      <c r="P54" s="81"/>
      <c r="Q54" s="80">
        <f t="shared" si="7"/>
        <v>32.98225082894481</v>
      </c>
      <c r="R54" s="81"/>
      <c r="S54" s="80">
        <f t="shared" si="8"/>
        <v>54.68445022771633</v>
      </c>
      <c r="T54" s="81"/>
      <c r="U54" s="80">
        <f t="shared" si="9"/>
        <v>34.76514215080346</v>
      </c>
      <c r="V54" s="81"/>
      <c r="W54" s="80">
        <f t="shared" si="10"/>
        <v>48.98949713558243</v>
      </c>
      <c r="X54" s="81"/>
      <c r="Y54" s="80">
        <f t="shared" si="11"/>
        <v>35.27954389421211</v>
      </c>
    </row>
    <row r="55" spans="2:25" ht="12.75">
      <c r="B55" s="69" t="s">
        <v>85</v>
      </c>
      <c r="C55" s="80">
        <f t="shared" si="0"/>
        <v>28.11191385578206</v>
      </c>
      <c r="D55" s="81"/>
      <c r="E55" s="80">
        <f t="shared" si="1"/>
        <v>8.25445740699978</v>
      </c>
      <c r="F55" s="81"/>
      <c r="G55" s="80">
        <f t="shared" si="2"/>
        <v>33.36048405864557</v>
      </c>
      <c r="H55" s="81"/>
      <c r="I55" s="80">
        <f t="shared" si="3"/>
        <v>18.981907390371052</v>
      </c>
      <c r="J55" s="81"/>
      <c r="K55" s="80">
        <f t="shared" si="4"/>
        <v>20.470262793914245</v>
      </c>
      <c r="L55" s="81"/>
      <c r="M55" s="80">
        <f t="shared" si="5"/>
        <v>18.044237485448196</v>
      </c>
      <c r="N55" s="81"/>
      <c r="O55" s="80">
        <f t="shared" si="6"/>
        <v>17.647058823529413</v>
      </c>
      <c r="P55" s="81"/>
      <c r="Q55" s="80">
        <f t="shared" si="7"/>
        <v>34.01268986733321</v>
      </c>
      <c r="R55" s="81"/>
      <c r="S55" s="80">
        <f t="shared" si="8"/>
        <v>56.10972568578554</v>
      </c>
      <c r="T55" s="81"/>
      <c r="U55" s="80">
        <f t="shared" si="9"/>
        <v>34.14560770156438</v>
      </c>
      <c r="V55" s="81"/>
      <c r="W55" s="80">
        <f t="shared" si="10"/>
        <v>50.84557364033346</v>
      </c>
      <c r="X55" s="81"/>
      <c r="Y55" s="80">
        <f t="shared" si="11"/>
        <v>36.45341723474917</v>
      </c>
    </row>
    <row r="56" spans="2:25" ht="12.75">
      <c r="B56" s="69" t="s">
        <v>86</v>
      </c>
      <c r="C56" s="80">
        <f t="shared" si="0"/>
        <v>27.852363668168103</v>
      </c>
      <c r="D56" s="81"/>
      <c r="E56" s="80">
        <f t="shared" si="1"/>
        <v>8.479771148344913</v>
      </c>
      <c r="F56" s="81"/>
      <c r="G56" s="80">
        <f t="shared" si="2"/>
        <v>33.12746898124965</v>
      </c>
      <c r="H56" s="81"/>
      <c r="I56" s="80">
        <f t="shared" si="3"/>
        <v>18.75709421112372</v>
      </c>
      <c r="J56" s="81"/>
      <c r="K56" s="80">
        <f t="shared" si="4"/>
        <v>19.10569105691057</v>
      </c>
      <c r="L56" s="81"/>
      <c r="M56" s="80">
        <f t="shared" si="5"/>
        <v>17.713004484304935</v>
      </c>
      <c r="N56" s="81"/>
      <c r="O56" s="80">
        <f t="shared" si="6"/>
        <v>15.602836879432624</v>
      </c>
      <c r="P56" s="81"/>
      <c r="Q56" s="80">
        <f t="shared" si="7"/>
        <v>33.81203417560443</v>
      </c>
      <c r="R56" s="81"/>
      <c r="S56" s="80">
        <f t="shared" si="8"/>
        <v>58.3053946967388</v>
      </c>
      <c r="T56" s="81"/>
      <c r="U56" s="80">
        <f t="shared" si="9"/>
        <v>33.34333733493398</v>
      </c>
      <c r="V56" s="81"/>
      <c r="W56" s="80">
        <f t="shared" si="10"/>
        <v>51.030303030303024</v>
      </c>
      <c r="X56" s="81"/>
      <c r="Y56" s="80">
        <f t="shared" si="11"/>
        <v>36.33515401890926</v>
      </c>
    </row>
    <row r="57" spans="2:25" ht="12.75">
      <c r="B57" s="69" t="s">
        <v>87</v>
      </c>
      <c r="C57" s="80">
        <f t="shared" si="0"/>
        <v>28.856322078354633</v>
      </c>
      <c r="D57" s="81"/>
      <c r="E57" s="80">
        <f t="shared" si="1"/>
        <v>8.954937679769895</v>
      </c>
      <c r="F57" s="81"/>
      <c r="G57" s="80">
        <f t="shared" si="2"/>
        <v>34.375664752180384</v>
      </c>
      <c r="H57" s="81"/>
      <c r="I57" s="80">
        <f t="shared" si="3"/>
        <v>18.73103448275862</v>
      </c>
      <c r="J57" s="81"/>
      <c r="K57" s="80">
        <f t="shared" si="4"/>
        <v>21.96319018404908</v>
      </c>
      <c r="L57" s="81"/>
      <c r="M57" s="80">
        <f t="shared" si="5"/>
        <v>19.15303176130895</v>
      </c>
      <c r="N57" s="81"/>
      <c r="O57" s="80">
        <f t="shared" si="6"/>
        <v>14.625</v>
      </c>
      <c r="P57" s="81"/>
      <c r="Q57" s="80">
        <f t="shared" si="7"/>
        <v>34.63892288861689</v>
      </c>
      <c r="R57" s="81"/>
      <c r="S57" s="80">
        <f t="shared" si="8"/>
        <v>61.41538461538462</v>
      </c>
      <c r="T57" s="81"/>
      <c r="U57" s="80">
        <f t="shared" si="9"/>
        <v>36.92350956130483</v>
      </c>
      <c r="V57" s="81"/>
      <c r="W57" s="80">
        <f t="shared" si="10"/>
        <v>51.38858031548544</v>
      </c>
      <c r="X57" s="81"/>
      <c r="Y57" s="80">
        <f t="shared" si="11"/>
        <v>36.964980544747085</v>
      </c>
    </row>
    <row r="58" spans="2:25" ht="12.75">
      <c r="B58" s="69" t="s">
        <v>88</v>
      </c>
      <c r="C58" s="80">
        <f t="shared" si="0"/>
        <v>28.69533498155879</v>
      </c>
      <c r="D58" s="81"/>
      <c r="E58" s="80">
        <f t="shared" si="1"/>
        <v>9.304891504229495</v>
      </c>
      <c r="F58" s="81"/>
      <c r="G58" s="80">
        <f t="shared" si="2"/>
        <v>34.1772809981804</v>
      </c>
      <c r="H58" s="81"/>
      <c r="I58" s="80">
        <f t="shared" si="3"/>
        <v>20.37037037037037</v>
      </c>
      <c r="J58" s="81"/>
      <c r="K58" s="80">
        <f t="shared" si="4"/>
        <v>23.67758186397985</v>
      </c>
      <c r="L58" s="81"/>
      <c r="M58" s="80">
        <f t="shared" si="5"/>
        <v>19.376181474480152</v>
      </c>
      <c r="N58" s="81"/>
      <c r="O58" s="80">
        <f t="shared" si="6"/>
        <v>13.808975834292289</v>
      </c>
      <c r="P58" s="81"/>
      <c r="Q58" s="80">
        <f t="shared" si="7"/>
        <v>35.21583347551612</v>
      </c>
      <c r="R58" s="81"/>
      <c r="S58" s="80">
        <f t="shared" si="8"/>
        <v>59.086730003064666</v>
      </c>
      <c r="T58" s="81"/>
      <c r="U58" s="80">
        <f t="shared" si="9"/>
        <v>35.983379501385045</v>
      </c>
      <c r="V58" s="81"/>
      <c r="W58" s="80">
        <f t="shared" si="10"/>
        <v>51.75209758161179</v>
      </c>
      <c r="X58" s="81"/>
      <c r="Y58" s="80">
        <f t="shared" si="11"/>
        <v>37.11138562898908</v>
      </c>
    </row>
    <row r="59" spans="2:25" ht="12.75">
      <c r="B59" s="69" t="s">
        <v>89</v>
      </c>
      <c r="C59" s="80">
        <f t="shared" si="0"/>
        <v>30.07743406312645</v>
      </c>
      <c r="D59" s="81"/>
      <c r="E59" s="80">
        <f t="shared" si="1"/>
        <v>9.161109161109161</v>
      </c>
      <c r="F59" s="81"/>
      <c r="G59" s="80">
        <f t="shared" si="2"/>
        <v>36.11406574482095</v>
      </c>
      <c r="H59" s="81"/>
      <c r="I59" s="80">
        <f t="shared" si="3"/>
        <v>21.086780210867804</v>
      </c>
      <c r="J59" s="81"/>
      <c r="K59" s="80">
        <f t="shared" si="4"/>
        <v>20.752269779507134</v>
      </c>
      <c r="L59" s="81"/>
      <c r="M59" s="80">
        <f t="shared" si="5"/>
        <v>23.036649214659686</v>
      </c>
      <c r="N59" s="81"/>
      <c r="O59" s="80">
        <f t="shared" si="6"/>
        <v>15.681818181818183</v>
      </c>
      <c r="P59" s="81"/>
      <c r="Q59" s="80">
        <f t="shared" si="7"/>
        <v>37.596963195246744</v>
      </c>
      <c r="R59" s="81"/>
      <c r="S59" s="80">
        <f t="shared" si="8"/>
        <v>61.070488446914304</v>
      </c>
      <c r="T59" s="81"/>
      <c r="U59" s="80">
        <f t="shared" si="9"/>
        <v>37.72884054125763</v>
      </c>
      <c r="V59" s="81"/>
      <c r="W59" s="80">
        <f t="shared" si="10"/>
        <v>52.0655966503838</v>
      </c>
      <c r="X59" s="81"/>
      <c r="Y59" s="80">
        <f t="shared" si="11"/>
        <v>38.00005028789822</v>
      </c>
    </row>
    <row r="60" spans="2:25" ht="12.75">
      <c r="B60" s="69" t="s">
        <v>90</v>
      </c>
      <c r="C60" s="80">
        <f t="shared" si="0"/>
        <v>30.222883749332112</v>
      </c>
      <c r="D60" s="81"/>
      <c r="E60" s="80">
        <f t="shared" si="1"/>
        <v>10.906904843696324</v>
      </c>
      <c r="F60" s="81"/>
      <c r="G60" s="80">
        <f t="shared" si="2"/>
        <v>35.74092247301276</v>
      </c>
      <c r="H60" s="81"/>
      <c r="I60" s="80">
        <f t="shared" si="3"/>
        <v>20.81971335177269</v>
      </c>
      <c r="J60" s="81"/>
      <c r="K60" s="80">
        <f t="shared" si="4"/>
        <v>22.208737864077673</v>
      </c>
      <c r="L60" s="81"/>
      <c r="M60" s="80">
        <f t="shared" si="5"/>
        <v>21.10912343470483</v>
      </c>
      <c r="N60" s="81"/>
      <c r="O60" s="80">
        <f t="shared" si="6"/>
        <v>15.171650055370986</v>
      </c>
      <c r="P60" s="81"/>
      <c r="Q60" s="80">
        <f t="shared" si="7"/>
        <v>37.51194647977063</v>
      </c>
      <c r="R60" s="81"/>
      <c r="S60" s="80">
        <f t="shared" si="8"/>
        <v>62.189349112426044</v>
      </c>
      <c r="T60" s="81"/>
      <c r="U60" s="80">
        <f t="shared" si="9"/>
        <v>37</v>
      </c>
      <c r="V60" s="81"/>
      <c r="W60" s="80">
        <f t="shared" si="10"/>
        <v>53.23658454269322</v>
      </c>
      <c r="X60" s="81"/>
      <c r="Y60" s="80">
        <f t="shared" si="11"/>
        <v>38.535241485237826</v>
      </c>
    </row>
    <row r="61" spans="1:25" ht="12.75">
      <c r="A61" s="119"/>
      <c r="B61" s="82" t="s">
        <v>91</v>
      </c>
      <c r="C61" s="83">
        <f t="shared" si="0"/>
        <v>31.20120686403922</v>
      </c>
      <c r="D61" s="84"/>
      <c r="E61" s="83">
        <f t="shared" si="1"/>
        <v>11.553187947394706</v>
      </c>
      <c r="F61" s="84"/>
      <c r="G61" s="83">
        <f t="shared" si="2"/>
        <v>36.956309732787204</v>
      </c>
      <c r="H61" s="84"/>
      <c r="I61" s="83">
        <f t="shared" si="3"/>
        <v>22.864583333333332</v>
      </c>
      <c r="J61" s="84"/>
      <c r="K61" s="83">
        <f t="shared" si="4"/>
        <v>21.85089974293059</v>
      </c>
      <c r="L61" s="84"/>
      <c r="M61" s="83">
        <f t="shared" si="5"/>
        <v>22.268907563025213</v>
      </c>
      <c r="N61" s="84"/>
      <c r="O61" s="83">
        <f t="shared" si="6"/>
        <v>18.637274549098194</v>
      </c>
      <c r="P61" s="84"/>
      <c r="Q61" s="83">
        <f t="shared" si="7"/>
        <v>38.12051201998127</v>
      </c>
      <c r="R61" s="84"/>
      <c r="S61" s="83">
        <f t="shared" si="8"/>
        <v>63.527347177537294</v>
      </c>
      <c r="T61" s="84"/>
      <c r="U61" s="83">
        <f t="shared" si="9"/>
        <v>37.81274181067836</v>
      </c>
      <c r="V61" s="84"/>
      <c r="W61" s="83">
        <f t="shared" si="10"/>
        <v>53.395163961576685</v>
      </c>
      <c r="X61" s="84"/>
      <c r="Y61" s="83">
        <f t="shared" si="11"/>
        <v>39.252583513578465</v>
      </c>
    </row>
    <row r="62" spans="1:25" ht="12.75">
      <c r="A62" s="69"/>
      <c r="B62" s="69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54"/>
      <c r="N62" s="54"/>
      <c r="O62" s="54"/>
      <c r="P62" s="54"/>
      <c r="Q62" s="85"/>
      <c r="R62" s="85"/>
      <c r="S62" s="85"/>
      <c r="T62" s="85"/>
      <c r="U62" s="85"/>
      <c r="V62" s="85"/>
      <c r="W62" s="85"/>
      <c r="X62" s="85"/>
      <c r="Y62" s="85"/>
    </row>
    <row r="63" spans="1:16" ht="12.75">
      <c r="A63" s="66" t="s">
        <v>107</v>
      </c>
      <c r="B63" s="66"/>
      <c r="M63" s="54"/>
      <c r="N63" s="54"/>
      <c r="O63" s="54"/>
      <c r="P63" s="54"/>
    </row>
    <row r="64" spans="1:16" ht="12.75">
      <c r="A64" s="66"/>
      <c r="B64" s="66"/>
      <c r="M64" s="54"/>
      <c r="N64" s="54"/>
      <c r="O64" s="54"/>
      <c r="P64" s="54"/>
    </row>
    <row r="65" spans="1:2" ht="12.75">
      <c r="A65" s="66" t="s">
        <v>108</v>
      </c>
      <c r="B65" s="66"/>
    </row>
    <row r="66" spans="1:2" ht="12.75">
      <c r="A66" s="66" t="s">
        <v>109</v>
      </c>
      <c r="B66" s="66"/>
    </row>
    <row r="67" spans="1:2" ht="12.75">
      <c r="A67" s="66"/>
      <c r="B67" s="66"/>
    </row>
    <row r="68" spans="1:2" ht="12.75">
      <c r="A68" s="66" t="s">
        <v>110</v>
      </c>
      <c r="B68" s="66"/>
    </row>
    <row r="69" spans="1:2" ht="12.75">
      <c r="A69" s="66" t="s">
        <v>111</v>
      </c>
      <c r="B69" s="66"/>
    </row>
    <row r="70" ht="12.75">
      <c r="Y70" s="86" t="s">
        <v>92</v>
      </c>
    </row>
  </sheetData>
  <mergeCells count="1"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1">
      <selection activeCell="C49" sqref="C49:C65"/>
    </sheetView>
  </sheetViews>
  <sheetFormatPr defaultColWidth="9.140625" defaultRowHeight="12.75"/>
  <cols>
    <col min="1" max="1" width="0.71875" style="14" customWidth="1"/>
    <col min="2" max="2" width="8.7109375" style="14" customWidth="1"/>
    <col min="3" max="3" width="7.28125" style="14" customWidth="1"/>
    <col min="4" max="4" width="6.7109375" style="14" customWidth="1"/>
    <col min="5" max="5" width="6.00390625" style="14" customWidth="1"/>
    <col min="6" max="6" width="8.57421875" style="14" customWidth="1"/>
  </cols>
  <sheetData>
    <row r="1" spans="1:6" ht="12.75">
      <c r="A1" s="117" t="s">
        <v>105</v>
      </c>
      <c r="B1" s="50"/>
      <c r="C1" s="51"/>
      <c r="D1" s="51"/>
      <c r="E1" s="51"/>
      <c r="F1" s="51"/>
    </row>
    <row r="2" spans="1:6" ht="12.75">
      <c r="A2" s="50"/>
      <c r="B2" s="50"/>
      <c r="C2" s="51"/>
      <c r="D2" s="51"/>
      <c r="E2" s="51"/>
      <c r="F2" s="51"/>
    </row>
    <row r="3" spans="1:6" ht="12.75">
      <c r="A3" s="52"/>
      <c r="B3" s="52"/>
      <c r="C3" s="53"/>
      <c r="D3" s="53"/>
      <c r="E3" s="53"/>
      <c r="F3" s="53"/>
    </row>
    <row r="4" spans="1:6" ht="12.75" customHeight="1">
      <c r="A4" s="55"/>
      <c r="B4" s="55"/>
      <c r="C4" s="56"/>
      <c r="D4" s="58"/>
      <c r="E4" s="58"/>
      <c r="F4" s="58"/>
    </row>
    <row r="5" spans="1:6" ht="33.75">
      <c r="A5" s="118" t="s">
        <v>0</v>
      </c>
      <c r="B5" s="62"/>
      <c r="C5" s="63" t="s">
        <v>70</v>
      </c>
      <c r="D5" s="63" t="s">
        <v>72</v>
      </c>
      <c r="E5" s="64" t="s">
        <v>74</v>
      </c>
      <c r="F5" s="63" t="s">
        <v>76</v>
      </c>
    </row>
    <row r="6" spans="1:6" ht="12.75">
      <c r="A6" s="66"/>
      <c r="B6" s="66"/>
      <c r="C6" s="15"/>
      <c r="D6" s="15"/>
      <c r="E6" s="60"/>
      <c r="F6" s="15"/>
    </row>
    <row r="7" spans="1:6" ht="12.75">
      <c r="A7" s="66" t="s">
        <v>46</v>
      </c>
      <c r="B7" s="66"/>
      <c r="C7" s="67"/>
      <c r="D7" s="67"/>
      <c r="E7" s="17"/>
      <c r="F7" s="67"/>
    </row>
    <row r="8" spans="1:6" ht="12.75">
      <c r="A8" s="66"/>
      <c r="B8" s="66"/>
      <c r="C8" s="67"/>
      <c r="D8" s="67"/>
      <c r="E8" s="67"/>
      <c r="F8" s="67"/>
    </row>
    <row r="9" spans="2:6" ht="12.75">
      <c r="B9" s="69" t="s">
        <v>81</v>
      </c>
      <c r="C9" s="70">
        <v>3166</v>
      </c>
      <c r="D9" s="70">
        <f>'doctoral degrees'!I9+'doctoral degrees'!K9</f>
        <v>3533</v>
      </c>
      <c r="E9" s="70">
        <f>'doctoral degrees'!M9+'doctoral degrees'!O9</f>
        <v>998</v>
      </c>
      <c r="F9" s="70">
        <f>'doctoral degrees'!Q9</f>
        <v>4903</v>
      </c>
    </row>
    <row r="10" spans="2:6" ht="12.75">
      <c r="B10" s="69" t="s">
        <v>82</v>
      </c>
      <c r="C10" s="73">
        <v>3376</v>
      </c>
      <c r="D10" s="70">
        <f>'doctoral degrees'!I10+'doctoral degrees'!K10</f>
        <v>3679</v>
      </c>
      <c r="E10" s="70">
        <f>'doctoral degrees'!M10+'doctoral degrees'!O10</f>
        <v>1128</v>
      </c>
      <c r="F10" s="70">
        <f>'doctoral degrees'!Q10</f>
        <v>4804</v>
      </c>
    </row>
    <row r="11" spans="2:6" ht="12.75">
      <c r="B11" s="69" t="s">
        <v>83</v>
      </c>
      <c r="C11" s="73">
        <v>3712</v>
      </c>
      <c r="D11" s="70">
        <f>'doctoral degrees'!I11+'doctoral degrees'!K11</f>
        <v>3840</v>
      </c>
      <c r="E11" s="70">
        <f>'doctoral degrees'!M11+'doctoral degrees'!O11</f>
        <v>1190</v>
      </c>
      <c r="F11" s="70">
        <f>'doctoral degrees'!Q11</f>
        <v>4815</v>
      </c>
    </row>
    <row r="12" spans="2:6" ht="12.75">
      <c r="B12" s="69" t="s">
        <v>84</v>
      </c>
      <c r="C12" s="73">
        <v>4187</v>
      </c>
      <c r="D12" s="70">
        <f>'doctoral degrees'!I12+'doctoral degrees'!K12</f>
        <v>4045</v>
      </c>
      <c r="E12" s="70">
        <f>'doctoral degrees'!M12+'doctoral degrees'!O12</f>
        <v>1264</v>
      </c>
      <c r="F12" s="70">
        <f>'doctoral degrees'!Q12</f>
        <v>5127</v>
      </c>
    </row>
    <row r="13" spans="2:6" ht="12.75">
      <c r="B13" s="69" t="s">
        <v>85</v>
      </c>
      <c r="C13" s="73">
        <v>4543</v>
      </c>
      <c r="D13" s="70">
        <f>'doctoral degrees'!I13+'doctoral degrees'!K13</f>
        <v>3984</v>
      </c>
      <c r="E13" s="70">
        <f>'doctoral degrees'!M13+'doctoral degrees'!O13</f>
        <v>1471</v>
      </c>
      <c r="F13" s="70">
        <f>'doctoral degrees'!Q13</f>
        <v>5201</v>
      </c>
    </row>
    <row r="14" spans="2:6" ht="12.75">
      <c r="B14" s="69" t="s">
        <v>86</v>
      </c>
      <c r="C14" s="73">
        <v>4894</v>
      </c>
      <c r="D14" s="70">
        <f>'doctoral degrees'!I14+'doctoral degrees'!K14</f>
        <v>4262</v>
      </c>
      <c r="E14" s="70">
        <f>'doctoral degrees'!M14+'doctoral degrees'!O14</f>
        <v>1597</v>
      </c>
      <c r="F14" s="70">
        <f>'doctoral degrees'!Q14</f>
        <v>5501</v>
      </c>
    </row>
    <row r="15" spans="2:6" ht="12.75">
      <c r="B15" s="69" t="s">
        <v>87</v>
      </c>
      <c r="C15" s="73">
        <v>5215</v>
      </c>
      <c r="D15" s="70">
        <f>'doctoral degrees'!I15+'doctoral degrees'!K15</f>
        <v>4440</v>
      </c>
      <c r="E15" s="70">
        <f>'doctoral degrees'!M15+'doctoral degrees'!O15</f>
        <v>1839</v>
      </c>
      <c r="F15" s="70">
        <f>'doctoral degrees'!Q15</f>
        <v>5719</v>
      </c>
    </row>
    <row r="16" spans="2:6" ht="12.75">
      <c r="B16" s="69" t="s">
        <v>88</v>
      </c>
      <c r="C16" s="73">
        <v>5438</v>
      </c>
      <c r="D16" s="70">
        <f>'doctoral degrees'!I16+'doctoral degrees'!K16</f>
        <v>4574</v>
      </c>
      <c r="E16" s="70">
        <f>'doctoral degrees'!M16+'doctoral degrees'!O16</f>
        <v>1927</v>
      </c>
      <c r="F16" s="70">
        <f>'doctoral degrees'!Q16</f>
        <v>5861</v>
      </c>
    </row>
    <row r="17" spans="2:6" ht="12.75">
      <c r="B17" s="69" t="s">
        <v>89</v>
      </c>
      <c r="C17" s="73">
        <v>5698</v>
      </c>
      <c r="D17" s="70">
        <f>'doctoral degrees'!I17+'doctoral degrees'!K17</f>
        <v>4470</v>
      </c>
      <c r="E17" s="70">
        <f>'doctoral degrees'!M17+'doctoral degrees'!O17</f>
        <v>2026</v>
      </c>
      <c r="F17" s="70">
        <f>'doctoral degrees'!Q17</f>
        <v>6059</v>
      </c>
    </row>
    <row r="18" spans="2:6" ht="12.75">
      <c r="B18" s="69" t="s">
        <v>90</v>
      </c>
      <c r="C18" s="73">
        <v>5822</v>
      </c>
      <c r="D18" s="70">
        <f>'doctoral degrees'!I18+'doctoral degrees'!K18</f>
        <v>4801</v>
      </c>
      <c r="E18" s="70">
        <f>'doctoral degrees'!M18+'doctoral degrees'!O18</f>
        <v>2021</v>
      </c>
      <c r="F18" s="70">
        <f>'doctoral degrees'!Q18</f>
        <v>6278</v>
      </c>
    </row>
    <row r="19" spans="2:6" ht="12.75">
      <c r="B19" s="69" t="s">
        <v>91</v>
      </c>
      <c r="C19" s="73">
        <v>6007</v>
      </c>
      <c r="D19" s="70">
        <f>'doctoral degrees'!I19+'doctoral degrees'!K19</f>
        <v>4618</v>
      </c>
      <c r="E19" s="70">
        <f>'doctoral degrees'!M19+'doctoral degrees'!O19</f>
        <v>2188</v>
      </c>
      <c r="F19" s="70">
        <f>'doctoral degrees'!Q19</f>
        <v>6406</v>
      </c>
    </row>
    <row r="20" spans="1:6" s="11" customFormat="1" ht="13.5">
      <c r="A20" s="14"/>
      <c r="B20" s="110">
        <v>1996</v>
      </c>
      <c r="C20" s="122">
        <v>6309</v>
      </c>
      <c r="D20" s="70">
        <f>'doctoral degrees'!I21+'doctoral degrees'!K21</f>
        <v>4632</v>
      </c>
      <c r="E20" s="70">
        <f>'doctoral degrees'!M21+'doctoral degrees'!O21</f>
        <v>2042</v>
      </c>
      <c r="F20" s="122">
        <f>'doctoral degrees'!Q21+'doctoral degrees'!R21</f>
        <v>6760</v>
      </c>
    </row>
    <row r="21" spans="1:6" s="11" customFormat="1" ht="13.5">
      <c r="A21" s="14"/>
      <c r="B21" s="110">
        <v>1997</v>
      </c>
      <c r="C21" s="122">
        <v>6118</v>
      </c>
      <c r="D21" s="70">
        <f>'doctoral degrees'!I22+'doctoral degrees'!K22</f>
        <v>4647</v>
      </c>
      <c r="E21" s="70">
        <f>'doctoral degrees'!M22+'doctoral degrees'!O22</f>
        <v>2032</v>
      </c>
      <c r="F21" s="122">
        <f>'doctoral degrees'!Q22+'doctoral degrees'!R22</f>
        <v>6771</v>
      </c>
    </row>
    <row r="22" spans="1:6" s="11" customFormat="1" ht="13.5">
      <c r="A22" s="14"/>
      <c r="B22" s="110">
        <v>1998</v>
      </c>
      <c r="C22" s="122">
        <v>5927</v>
      </c>
      <c r="D22" s="70">
        <f>'doctoral degrees'!I23+'doctoral degrees'!K23</f>
        <v>4639</v>
      </c>
      <c r="E22" s="70">
        <f>'doctoral degrees'!M23+'doctoral degrees'!O23</f>
        <v>2104</v>
      </c>
      <c r="F22" s="122">
        <f>'doctoral degrees'!Q23+'doctoral degrees'!R23</f>
        <v>6883</v>
      </c>
    </row>
    <row r="23" spans="1:6" s="11" customFormat="1" ht="13.5">
      <c r="A23" s="14"/>
      <c r="B23" s="125">
        <v>1999</v>
      </c>
      <c r="C23" s="122">
        <v>5332</v>
      </c>
      <c r="D23" s="70">
        <f>'doctoral degrees'!I24+'doctoral degrees'!K24</f>
        <v>4384</v>
      </c>
      <c r="E23" s="70">
        <f>'doctoral degrees'!M24+'doctoral degrees'!O24</f>
        <v>1938</v>
      </c>
      <c r="F23" s="122">
        <f>'doctoral degrees'!Q24+'doctoral degrees'!R24</f>
        <v>6549</v>
      </c>
    </row>
    <row r="24" spans="1:6" s="11" customFormat="1" ht="13.5">
      <c r="A24" s="14"/>
      <c r="B24" s="110">
        <v>2000</v>
      </c>
      <c r="C24" s="122">
        <v>5320</v>
      </c>
      <c r="D24" s="70">
        <f>'doctoral degrees'!I25+'doctoral degrees'!K25</f>
        <v>4165</v>
      </c>
      <c r="E24" s="70">
        <f>'doctoral degrees'!M25+'doctoral degrees'!O25</f>
        <v>1908</v>
      </c>
      <c r="F24" s="122">
        <f>'doctoral degrees'!Q25+'doctoral degrees'!R25</f>
        <v>6791</v>
      </c>
    </row>
    <row r="25" spans="1:6" ht="13.5">
      <c r="A25" s="75"/>
      <c r="B25" s="111">
        <v>2001</v>
      </c>
      <c r="C25" s="122">
        <v>5502</v>
      </c>
      <c r="D25" s="70">
        <f>'doctoral degrees'!I26+'doctoral degrees'!K26</f>
        <v>4138</v>
      </c>
      <c r="E25" s="70">
        <f>'doctoral degrees'!M26+'doctoral degrees'!O26</f>
        <v>1832</v>
      </c>
      <c r="F25" s="122">
        <f>'doctoral degrees'!Q26+'doctoral degrees'!R26</f>
        <v>6526</v>
      </c>
    </row>
    <row r="26" spans="1:6" ht="13.5">
      <c r="A26" s="75"/>
      <c r="B26" s="75"/>
      <c r="D26" s="122"/>
      <c r="E26" s="122"/>
      <c r="F26" s="122"/>
    </row>
    <row r="27" spans="1:6" ht="12.75">
      <c r="A27" s="66" t="s">
        <v>31</v>
      </c>
      <c r="B27" s="66"/>
      <c r="C27" s="73"/>
      <c r="D27" s="73"/>
      <c r="E27" s="73"/>
      <c r="F27" s="73"/>
    </row>
    <row r="28" spans="1:6" ht="12.75">
      <c r="A28" s="66"/>
      <c r="B28" s="66"/>
      <c r="C28" s="73"/>
      <c r="D28" s="73"/>
      <c r="E28" s="73"/>
      <c r="F28" s="73"/>
    </row>
    <row r="29" spans="2:6" ht="12.75">
      <c r="B29" s="69" t="s">
        <v>81</v>
      </c>
      <c r="C29" s="70">
        <v>198</v>
      </c>
      <c r="D29" s="70">
        <f>'doctoral degrees'!I30+'doctoral degrees'!K30</f>
        <v>575</v>
      </c>
      <c r="E29" s="70">
        <f>'doctoral degrees'!M30+'doctoral degrees'!O30</f>
        <v>139</v>
      </c>
      <c r="F29" s="70">
        <f>'doctoral degrees'!Q30</f>
        <v>1409</v>
      </c>
    </row>
    <row r="30" spans="2:6" ht="12.75">
      <c r="B30" s="69" t="s">
        <v>82</v>
      </c>
      <c r="C30" s="73">
        <v>225</v>
      </c>
      <c r="D30" s="70">
        <f>'doctoral degrees'!I31+'doctoral degrees'!K31</f>
        <v>605</v>
      </c>
      <c r="E30" s="70">
        <f>'doctoral degrees'!M31+'doctoral degrees'!O31</f>
        <v>169</v>
      </c>
      <c r="F30" s="70">
        <f>'doctoral degrees'!Q31</f>
        <v>1452</v>
      </c>
    </row>
    <row r="31" spans="2:6" ht="12.75">
      <c r="B31" s="69" t="s">
        <v>83</v>
      </c>
      <c r="C31" s="73">
        <v>242</v>
      </c>
      <c r="D31" s="70">
        <f>'doctoral degrees'!I32+'doctoral degrees'!K32</f>
        <v>640</v>
      </c>
      <c r="E31" s="70">
        <f>'doctoral degrees'!M32+'doctoral degrees'!O32</f>
        <v>190</v>
      </c>
      <c r="F31" s="70">
        <f>'doctoral degrees'!Q32</f>
        <v>1531</v>
      </c>
    </row>
    <row r="32" spans="2:6" ht="12.75">
      <c r="B32" s="69" t="s">
        <v>84</v>
      </c>
      <c r="C32" s="73">
        <v>286</v>
      </c>
      <c r="D32" s="70">
        <f>'doctoral degrees'!I33+'doctoral degrees'!K33</f>
        <v>702</v>
      </c>
      <c r="E32" s="70">
        <f>'doctoral degrees'!M33+'doctoral degrees'!O33</f>
        <v>177</v>
      </c>
      <c r="F32" s="70">
        <f>'doctoral degrees'!Q33</f>
        <v>1691</v>
      </c>
    </row>
    <row r="33" spans="2:6" ht="12.75">
      <c r="B33" s="69" t="s">
        <v>85</v>
      </c>
      <c r="C33" s="73">
        <v>375</v>
      </c>
      <c r="D33" s="70">
        <f>'doctoral degrees'!I34+'doctoral degrees'!K34</f>
        <v>767</v>
      </c>
      <c r="E33" s="70">
        <f>'doctoral degrees'!M34+'doctoral degrees'!O34</f>
        <v>263</v>
      </c>
      <c r="F33" s="70">
        <f>'doctoral degrees'!Q34</f>
        <v>1769</v>
      </c>
    </row>
    <row r="34" spans="2:6" ht="12.75">
      <c r="B34" s="69" t="s">
        <v>86</v>
      </c>
      <c r="C34" s="73">
        <v>415</v>
      </c>
      <c r="D34" s="70">
        <f>'doctoral degrees'!I35+'doctoral degrees'!K35</f>
        <v>802</v>
      </c>
      <c r="E34" s="70">
        <f>'doctoral degrees'!M35+'doctoral degrees'!O35</f>
        <v>268</v>
      </c>
      <c r="F34" s="70">
        <f>'doctoral degrees'!Q35</f>
        <v>1860</v>
      </c>
    </row>
    <row r="35" spans="2:6" ht="12.75">
      <c r="B35" s="69" t="s">
        <v>87</v>
      </c>
      <c r="C35" s="73">
        <v>467</v>
      </c>
      <c r="D35" s="70">
        <f>'doctoral degrees'!I36+'doctoral degrees'!K36</f>
        <v>858</v>
      </c>
      <c r="E35" s="70">
        <f>'doctoral degrees'!M36+'doctoral degrees'!O36</f>
        <v>316</v>
      </c>
      <c r="F35" s="70">
        <f>'doctoral degrees'!Q36</f>
        <v>1981</v>
      </c>
    </row>
    <row r="36" spans="2:6" ht="12.75">
      <c r="B36" s="69" t="s">
        <v>88</v>
      </c>
      <c r="C36" s="73">
        <v>506</v>
      </c>
      <c r="D36" s="70">
        <f>'doctoral degrees'!I37+'doctoral degrees'!K37</f>
        <v>958</v>
      </c>
      <c r="E36" s="70">
        <f>'doctoral degrees'!M37+'doctoral degrees'!O37</f>
        <v>325</v>
      </c>
      <c r="F36" s="70">
        <f>'doctoral degrees'!Q37</f>
        <v>2064</v>
      </c>
    </row>
    <row r="37" spans="2:6" ht="12.75">
      <c r="B37" s="69" t="s">
        <v>89</v>
      </c>
      <c r="C37" s="73">
        <v>522</v>
      </c>
      <c r="D37" s="70">
        <f>'doctoral degrees'!I38+'doctoral degrees'!K38</f>
        <v>940</v>
      </c>
      <c r="E37" s="70">
        <f>'doctoral degrees'!M38+'doctoral degrees'!O38</f>
        <v>402</v>
      </c>
      <c r="F37" s="70">
        <f>'doctoral degrees'!Q38</f>
        <v>2278</v>
      </c>
    </row>
    <row r="38" spans="2:6" ht="12.75">
      <c r="B38" s="69" t="s">
        <v>90</v>
      </c>
      <c r="C38" s="73">
        <v>635</v>
      </c>
      <c r="D38" s="70">
        <f>'doctoral degrees'!I39+'doctoral degrees'!K39</f>
        <v>1011</v>
      </c>
      <c r="E38" s="70">
        <f>'doctoral degrees'!M39+'doctoral degrees'!O39</f>
        <v>373</v>
      </c>
      <c r="F38" s="70">
        <f>'doctoral degrees'!Q39</f>
        <v>2355</v>
      </c>
    </row>
    <row r="39" spans="2:6" ht="12.75">
      <c r="B39" s="69" t="s">
        <v>91</v>
      </c>
      <c r="C39" s="73">
        <v>694</v>
      </c>
      <c r="D39" s="70">
        <f>'doctoral degrees'!I40+'doctoral degrees'!K40</f>
        <v>1048</v>
      </c>
      <c r="E39" s="70">
        <f>'doctoral degrees'!M40+'doctoral degrees'!O40</f>
        <v>451</v>
      </c>
      <c r="F39" s="70">
        <f>'doctoral degrees'!Q40</f>
        <v>2442</v>
      </c>
    </row>
    <row r="40" spans="2:6" ht="13.5">
      <c r="B40" s="110">
        <v>1996</v>
      </c>
      <c r="C40" s="124">
        <v>777</v>
      </c>
      <c r="D40" s="70">
        <f>'doctoral degrees'!I42+'doctoral degrees'!K42</f>
        <v>1014</v>
      </c>
      <c r="E40" s="70">
        <f>'doctoral degrees'!M42+'doctoral degrees'!O42</f>
        <v>370</v>
      </c>
      <c r="F40" s="122">
        <f>'doctoral degrees'!Q42+'doctoral degrees'!R42</f>
        <v>2697</v>
      </c>
    </row>
    <row r="41" spans="2:6" ht="13.5">
      <c r="B41" s="110">
        <v>1997</v>
      </c>
      <c r="C41" s="124">
        <v>750</v>
      </c>
      <c r="D41" s="70">
        <f>'doctoral degrees'!I43+'doctoral degrees'!K43</f>
        <v>1061</v>
      </c>
      <c r="E41" s="70">
        <f>'doctoral degrees'!M43+'doctoral degrees'!O43</f>
        <v>413</v>
      </c>
      <c r="F41" s="122">
        <f>'doctoral degrees'!Q43+'doctoral degrees'!R43</f>
        <v>2755</v>
      </c>
    </row>
    <row r="42" spans="2:6" ht="13.5">
      <c r="B42" s="110">
        <v>1998</v>
      </c>
      <c r="C42" s="124">
        <v>774</v>
      </c>
      <c r="D42" s="70">
        <f>'doctoral degrees'!I44+'doctoral degrees'!K44</f>
        <v>1145</v>
      </c>
      <c r="E42" s="70">
        <f>'doctoral degrees'!M44+'doctoral degrees'!O44</f>
        <v>456</v>
      </c>
      <c r="F42" s="122">
        <f>'doctoral degrees'!Q44+'doctoral degrees'!R44</f>
        <v>2834</v>
      </c>
    </row>
    <row r="43" spans="2:6" ht="13.5">
      <c r="B43" s="14">
        <v>1999</v>
      </c>
      <c r="C43" s="124">
        <v>789</v>
      </c>
      <c r="D43" s="70">
        <f>'doctoral degrees'!I45+'doctoral degrees'!K45</f>
        <v>1041</v>
      </c>
      <c r="E43" s="70">
        <f>'doctoral degrees'!M45+'doctoral degrees'!O45</f>
        <v>433</v>
      </c>
      <c r="F43" s="122">
        <f>'doctoral degrees'!Q45+'doctoral degrees'!R45</f>
        <v>2674</v>
      </c>
    </row>
    <row r="44" spans="2:6" ht="13.5">
      <c r="B44" s="110">
        <v>2000</v>
      </c>
      <c r="C44" s="124">
        <v>837</v>
      </c>
      <c r="D44" s="70">
        <f>'doctoral degrees'!I46+'doctoral degrees'!K46</f>
        <v>1065</v>
      </c>
      <c r="E44" s="70">
        <f>'doctoral degrees'!M46+'doctoral degrees'!O46</f>
        <v>399</v>
      </c>
      <c r="F44" s="122">
        <f>'doctoral degrees'!Q46+'doctoral degrees'!R46</f>
        <v>2892</v>
      </c>
    </row>
    <row r="45" spans="2:6" ht="13.5">
      <c r="B45" s="111">
        <v>2001</v>
      </c>
      <c r="C45" s="124">
        <v>925</v>
      </c>
      <c r="D45" s="70">
        <f>'doctoral degrees'!I47+'doctoral degrees'!K47</f>
        <v>1070</v>
      </c>
      <c r="E45" s="70">
        <f>'doctoral degrees'!M47+'doctoral degrees'!O47</f>
        <v>431</v>
      </c>
      <c r="F45" s="122">
        <f>'doctoral degrees'!Q47+'doctoral degrees'!R47</f>
        <v>2833</v>
      </c>
    </row>
    <row r="46" spans="1:6" ht="12.75">
      <c r="A46" s="77"/>
      <c r="B46" s="77"/>
      <c r="C46" s="73"/>
      <c r="D46" s="73"/>
      <c r="E46" s="76"/>
      <c r="F46" s="73"/>
    </row>
    <row r="47" spans="1:6" ht="33.75">
      <c r="A47" s="79" t="s">
        <v>106</v>
      </c>
      <c r="B47" s="79"/>
      <c r="C47" s="73"/>
      <c r="D47" s="73"/>
      <c r="E47" s="76"/>
      <c r="F47" s="73"/>
    </row>
    <row r="48" spans="1:6" ht="12.75">
      <c r="A48" s="77"/>
      <c r="B48" s="77"/>
      <c r="C48" s="73"/>
      <c r="D48" s="73"/>
      <c r="E48" s="76"/>
      <c r="F48" s="73"/>
    </row>
    <row r="49" spans="2:6" ht="12.75">
      <c r="B49" s="69" t="s">
        <v>81</v>
      </c>
      <c r="C49" s="80">
        <f aca="true" t="shared" si="0" ref="C49:F59">C29/C9*100</f>
        <v>6.253948199620973</v>
      </c>
      <c r="D49" s="80">
        <f t="shared" si="0"/>
        <v>16.275120294367394</v>
      </c>
      <c r="E49" s="80">
        <f t="shared" si="0"/>
        <v>13.927855711422845</v>
      </c>
      <c r="F49" s="80">
        <f t="shared" si="0"/>
        <v>28.737507648378546</v>
      </c>
    </row>
    <row r="50" spans="2:6" ht="12.75">
      <c r="B50" s="69" t="s">
        <v>82</v>
      </c>
      <c r="C50" s="80">
        <f t="shared" si="0"/>
        <v>6.664691943127962</v>
      </c>
      <c r="D50" s="80">
        <f t="shared" si="0"/>
        <v>16.444686055993476</v>
      </c>
      <c r="E50" s="80">
        <f t="shared" si="0"/>
        <v>14.9822695035461</v>
      </c>
      <c r="F50" s="80">
        <f t="shared" si="0"/>
        <v>30.224812656119898</v>
      </c>
    </row>
    <row r="51" spans="2:6" ht="12.75">
      <c r="B51" s="69" t="s">
        <v>83</v>
      </c>
      <c r="C51" s="80">
        <f t="shared" si="0"/>
        <v>6.519396551724138</v>
      </c>
      <c r="D51" s="80">
        <f t="shared" si="0"/>
        <v>16.666666666666664</v>
      </c>
      <c r="E51" s="80">
        <f t="shared" si="0"/>
        <v>15.966386554621847</v>
      </c>
      <c r="F51" s="80">
        <f t="shared" si="0"/>
        <v>31.796469366562825</v>
      </c>
    </row>
    <row r="52" spans="2:6" ht="12.75">
      <c r="B52" s="69" t="s">
        <v>84</v>
      </c>
      <c r="C52" s="80">
        <f t="shared" si="0"/>
        <v>6.830666348220683</v>
      </c>
      <c r="D52" s="80">
        <f t="shared" si="0"/>
        <v>17.35475896168109</v>
      </c>
      <c r="E52" s="80">
        <f t="shared" si="0"/>
        <v>14.003164556962025</v>
      </c>
      <c r="F52" s="80">
        <f t="shared" si="0"/>
        <v>32.98225082894481</v>
      </c>
    </row>
    <row r="53" spans="2:6" ht="12.75">
      <c r="B53" s="69" t="s">
        <v>85</v>
      </c>
      <c r="C53" s="80">
        <f t="shared" si="0"/>
        <v>8.25445740699978</v>
      </c>
      <c r="D53" s="80">
        <f t="shared" si="0"/>
        <v>19.252008032128515</v>
      </c>
      <c r="E53" s="80">
        <f t="shared" si="0"/>
        <v>17.87899388171312</v>
      </c>
      <c r="F53" s="80">
        <f t="shared" si="0"/>
        <v>34.01268986733321</v>
      </c>
    </row>
    <row r="54" spans="2:6" ht="12.75">
      <c r="B54" s="69" t="s">
        <v>86</v>
      </c>
      <c r="C54" s="80">
        <f t="shared" si="0"/>
        <v>8.479771148344913</v>
      </c>
      <c r="D54" s="80">
        <f t="shared" si="0"/>
        <v>18.81745659314876</v>
      </c>
      <c r="E54" s="80">
        <f t="shared" si="0"/>
        <v>16.78146524733876</v>
      </c>
      <c r="F54" s="80">
        <f t="shared" si="0"/>
        <v>33.81203417560443</v>
      </c>
    </row>
    <row r="55" spans="2:6" ht="12.75">
      <c r="B55" s="69" t="s">
        <v>87</v>
      </c>
      <c r="C55" s="80">
        <f t="shared" si="0"/>
        <v>8.954937679769895</v>
      </c>
      <c r="D55" s="80">
        <f t="shared" si="0"/>
        <v>19.324324324324323</v>
      </c>
      <c r="E55" s="80">
        <f t="shared" si="0"/>
        <v>17.183251767264817</v>
      </c>
      <c r="F55" s="80">
        <f t="shared" si="0"/>
        <v>34.63892288861689</v>
      </c>
    </row>
    <row r="56" spans="2:6" ht="12.75">
      <c r="B56" s="69" t="s">
        <v>88</v>
      </c>
      <c r="C56" s="80">
        <f t="shared" si="0"/>
        <v>9.304891504229495</v>
      </c>
      <c r="D56" s="80">
        <f t="shared" si="0"/>
        <v>20.94446873633581</v>
      </c>
      <c r="E56" s="80">
        <f t="shared" si="0"/>
        <v>16.86559418785677</v>
      </c>
      <c r="F56" s="80">
        <f t="shared" si="0"/>
        <v>35.21583347551612</v>
      </c>
    </row>
    <row r="57" spans="2:6" ht="12.75">
      <c r="B57" s="69" t="s">
        <v>89</v>
      </c>
      <c r="C57" s="80">
        <f t="shared" si="0"/>
        <v>9.161109161109161</v>
      </c>
      <c r="D57" s="80">
        <f t="shared" si="0"/>
        <v>21.02908277404922</v>
      </c>
      <c r="E57" s="80">
        <f t="shared" si="0"/>
        <v>19.842053307008882</v>
      </c>
      <c r="F57" s="80">
        <f t="shared" si="0"/>
        <v>37.596963195246744</v>
      </c>
    </row>
    <row r="58" spans="2:6" ht="12.75">
      <c r="B58" s="69" t="s">
        <v>90</v>
      </c>
      <c r="C58" s="80">
        <f t="shared" si="0"/>
        <v>10.906904843696324</v>
      </c>
      <c r="D58" s="80">
        <f t="shared" si="0"/>
        <v>21.05811289314726</v>
      </c>
      <c r="E58" s="80">
        <f t="shared" si="0"/>
        <v>18.456209797130132</v>
      </c>
      <c r="F58" s="80">
        <f t="shared" si="0"/>
        <v>37.51194647977063</v>
      </c>
    </row>
    <row r="59" spans="1:6" ht="12.75">
      <c r="A59" s="119"/>
      <c r="B59" s="127" t="s">
        <v>91</v>
      </c>
      <c r="C59" s="121">
        <f t="shared" si="0"/>
        <v>11.553187947394706</v>
      </c>
      <c r="D59" s="121">
        <f t="shared" si="0"/>
        <v>22.693806842789087</v>
      </c>
      <c r="E59" s="121">
        <f t="shared" si="0"/>
        <v>20.612431444241317</v>
      </c>
      <c r="F59" s="121">
        <f t="shared" si="0"/>
        <v>38.12051201998127</v>
      </c>
    </row>
    <row r="60" spans="1:6" ht="13.5">
      <c r="A60" s="19"/>
      <c r="B60" s="110">
        <v>1996</v>
      </c>
      <c r="C60" s="121">
        <f aca="true" t="shared" si="1" ref="C60:C65">C40/C20*100</f>
        <v>12.315739419876367</v>
      </c>
      <c r="D60" s="121">
        <f aca="true" t="shared" si="2" ref="D60:F65">D40/D20*100</f>
        <v>21.89119170984456</v>
      </c>
      <c r="E60" s="121">
        <f t="shared" si="2"/>
        <v>18.11949069539667</v>
      </c>
      <c r="F60" s="121">
        <f t="shared" si="2"/>
        <v>39.896449704142015</v>
      </c>
    </row>
    <row r="61" spans="1:6" ht="13.5">
      <c r="A61" s="19"/>
      <c r="B61" s="110">
        <v>1997</v>
      </c>
      <c r="C61" s="121">
        <f t="shared" si="1"/>
        <v>12.258908139915006</v>
      </c>
      <c r="D61" s="121">
        <f t="shared" si="2"/>
        <v>22.831934581450398</v>
      </c>
      <c r="E61" s="121">
        <f t="shared" si="2"/>
        <v>20.3248031496063</v>
      </c>
      <c r="F61" s="121">
        <f t="shared" si="2"/>
        <v>40.68822921281938</v>
      </c>
    </row>
    <row r="62" spans="1:6" ht="13.5">
      <c r="A62" s="19"/>
      <c r="B62" s="110">
        <v>1998</v>
      </c>
      <c r="C62" s="121">
        <f t="shared" si="1"/>
        <v>13.058883077442212</v>
      </c>
      <c r="D62" s="121">
        <f t="shared" si="2"/>
        <v>24.682043543867213</v>
      </c>
      <c r="E62" s="121">
        <f t="shared" si="2"/>
        <v>21.673003802281368</v>
      </c>
      <c r="F62" s="121">
        <f t="shared" si="2"/>
        <v>41.173906726718</v>
      </c>
    </row>
    <row r="63" spans="1:6" ht="12.75">
      <c r="A63" s="19"/>
      <c r="B63" s="14">
        <v>1999</v>
      </c>
      <c r="C63" s="121">
        <f t="shared" si="1"/>
        <v>14.797449362340584</v>
      </c>
      <c r="D63" s="121">
        <f t="shared" si="2"/>
        <v>23.74543795620438</v>
      </c>
      <c r="E63" s="121">
        <f t="shared" si="2"/>
        <v>22.342621259029926</v>
      </c>
      <c r="F63" s="121">
        <f t="shared" si="2"/>
        <v>40.83066116964422</v>
      </c>
    </row>
    <row r="64" spans="1:6" ht="13.5">
      <c r="A64" s="19"/>
      <c r="B64" s="110">
        <v>2000</v>
      </c>
      <c r="C64" s="121">
        <f t="shared" si="1"/>
        <v>15.733082706766918</v>
      </c>
      <c r="D64" s="121">
        <f t="shared" si="2"/>
        <v>25.570228091236498</v>
      </c>
      <c r="E64" s="121">
        <f t="shared" si="2"/>
        <v>20.91194968553459</v>
      </c>
      <c r="F64" s="121">
        <f t="shared" si="2"/>
        <v>42.58577529082609</v>
      </c>
    </row>
    <row r="65" spans="1:6" ht="13.5">
      <c r="A65" s="19"/>
      <c r="B65" s="111">
        <v>2001</v>
      </c>
      <c r="C65" s="121">
        <f t="shared" si="1"/>
        <v>16.812068338785895</v>
      </c>
      <c r="D65" s="121">
        <f t="shared" si="2"/>
        <v>25.85790236829386</v>
      </c>
      <c r="E65" s="121">
        <f t="shared" si="2"/>
        <v>23.526200873362445</v>
      </c>
      <c r="F65" s="121">
        <f t="shared" si="2"/>
        <v>43.410971498620896</v>
      </c>
    </row>
    <row r="66" spans="1:6" ht="12.75">
      <c r="A66" s="69"/>
      <c r="B66" s="69"/>
      <c r="C66" s="85"/>
      <c r="D66" s="85"/>
      <c r="E66" s="54"/>
      <c r="F66" s="85"/>
    </row>
    <row r="67" spans="1:5" ht="12.75">
      <c r="A67" s="66" t="s">
        <v>107</v>
      </c>
      <c r="B67" s="66"/>
      <c r="E67" s="54"/>
    </row>
    <row r="68" spans="1:5" ht="12.75">
      <c r="A68" s="66"/>
      <c r="B68" s="66"/>
      <c r="E68" s="54"/>
    </row>
    <row r="69" spans="1:2" ht="12.75">
      <c r="A69" s="66" t="s">
        <v>108</v>
      </c>
      <c r="B69" s="66"/>
    </row>
    <row r="70" spans="1:2" ht="12.75">
      <c r="A70" s="66" t="s">
        <v>109</v>
      </c>
      <c r="B70" s="66"/>
    </row>
    <row r="71" spans="1:2" ht="12.75">
      <c r="A71" s="66"/>
      <c r="B71" s="66"/>
    </row>
    <row r="72" spans="1:2" ht="12.75">
      <c r="A72" s="66" t="s">
        <v>110</v>
      </c>
      <c r="B72" s="66"/>
    </row>
    <row r="73" spans="1:2" ht="12.75">
      <c r="A73" s="66" t="s">
        <v>111</v>
      </c>
      <c r="B73" s="6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G1">
      <selection activeCell="C2" sqref="C2:C18"/>
    </sheetView>
  </sheetViews>
  <sheetFormatPr defaultColWidth="9.140625" defaultRowHeight="12.75"/>
  <sheetData>
    <row r="1" spans="1:5" ht="12.75">
      <c r="A1" t="s">
        <v>0</v>
      </c>
      <c r="B1" t="s">
        <v>32</v>
      </c>
      <c r="C1" t="s">
        <v>33</v>
      </c>
      <c r="D1" t="s">
        <v>35</v>
      </c>
      <c r="E1" t="s">
        <v>34</v>
      </c>
    </row>
    <row r="2" spans="1:5" ht="12.75">
      <c r="A2">
        <v>1985</v>
      </c>
      <c r="B2">
        <v>28.737507648378546</v>
      </c>
      <c r="C2">
        <v>6.253948199620973</v>
      </c>
      <c r="D2">
        <v>13.927855711422845</v>
      </c>
      <c r="E2">
        <v>16.275120294367394</v>
      </c>
    </row>
    <row r="3" spans="1:5" ht="12.75">
      <c r="A3">
        <v>1986</v>
      </c>
      <c r="B3">
        <v>30.224812656119898</v>
      </c>
      <c r="C3">
        <v>6.664691943127962</v>
      </c>
      <c r="D3">
        <v>14.9822695035461</v>
      </c>
      <c r="E3">
        <v>16.444686055993476</v>
      </c>
    </row>
    <row r="4" spans="1:5" ht="12.75">
      <c r="A4">
        <v>1987</v>
      </c>
      <c r="B4">
        <v>31.796469366562825</v>
      </c>
      <c r="C4">
        <v>6.519396551724138</v>
      </c>
      <c r="D4">
        <v>15.966386554621847</v>
      </c>
      <c r="E4">
        <v>16.666666666666664</v>
      </c>
    </row>
    <row r="5" spans="1:5" ht="12.75">
      <c r="A5">
        <v>1988</v>
      </c>
      <c r="B5">
        <v>32.98225082894481</v>
      </c>
      <c r="C5">
        <v>6.830666348220683</v>
      </c>
      <c r="D5">
        <v>14.003164556962025</v>
      </c>
      <c r="E5">
        <v>17.35475896168109</v>
      </c>
    </row>
    <row r="6" spans="1:5" ht="12.75">
      <c r="A6">
        <v>1989</v>
      </c>
      <c r="B6">
        <v>34.01268986733321</v>
      </c>
      <c r="C6">
        <v>8.25445740699978</v>
      </c>
      <c r="D6">
        <v>17.87899388171312</v>
      </c>
      <c r="E6">
        <v>19.252008032128515</v>
      </c>
    </row>
    <row r="7" spans="1:5" ht="12.75">
      <c r="A7">
        <v>1990</v>
      </c>
      <c r="B7">
        <v>33.81203417560443</v>
      </c>
      <c r="C7">
        <v>8.479771148344913</v>
      </c>
      <c r="D7">
        <v>16.78146524733876</v>
      </c>
      <c r="E7">
        <v>18.81745659314876</v>
      </c>
    </row>
    <row r="8" spans="1:5" ht="12.75">
      <c r="A8">
        <v>1991</v>
      </c>
      <c r="B8">
        <v>34.63892288861689</v>
      </c>
      <c r="C8">
        <v>8.954937679769895</v>
      </c>
      <c r="D8">
        <v>17.183251767264817</v>
      </c>
      <c r="E8">
        <v>19.324324324324323</v>
      </c>
    </row>
    <row r="9" spans="1:5" ht="12.75">
      <c r="A9">
        <v>1992</v>
      </c>
      <c r="B9">
        <v>35.21583347551612</v>
      </c>
      <c r="C9">
        <v>9.304891504229495</v>
      </c>
      <c r="D9">
        <v>16.86559418785677</v>
      </c>
      <c r="E9">
        <v>20.94446873633581</v>
      </c>
    </row>
    <row r="10" spans="1:5" ht="12.75">
      <c r="A10">
        <v>1993</v>
      </c>
      <c r="B10">
        <v>37.596963195246744</v>
      </c>
      <c r="C10">
        <v>9.161109161109161</v>
      </c>
      <c r="D10">
        <v>19.842053307008882</v>
      </c>
      <c r="E10">
        <v>21.02908277404922</v>
      </c>
    </row>
    <row r="11" spans="1:5" ht="12.75">
      <c r="A11">
        <v>1994</v>
      </c>
      <c r="B11">
        <v>37.51194647977063</v>
      </c>
      <c r="C11">
        <v>10.906904843696324</v>
      </c>
      <c r="D11">
        <v>18.456209797130132</v>
      </c>
      <c r="E11">
        <v>21.05811289314726</v>
      </c>
    </row>
    <row r="12" spans="1:5" ht="12.75">
      <c r="A12">
        <v>1995</v>
      </c>
      <c r="B12">
        <v>38.12051201998127</v>
      </c>
      <c r="C12">
        <v>11.553187947394706</v>
      </c>
      <c r="D12">
        <v>20.612431444241317</v>
      </c>
      <c r="E12">
        <v>22.693806842789087</v>
      </c>
    </row>
    <row r="13" spans="1:5" ht="12.75">
      <c r="A13">
        <v>1996</v>
      </c>
      <c r="B13">
        <v>39.896449704142015</v>
      </c>
      <c r="C13">
        <v>12.315739419876367</v>
      </c>
      <c r="D13">
        <v>18.11949069539667</v>
      </c>
      <c r="E13">
        <v>21.89119170984456</v>
      </c>
    </row>
    <row r="14" spans="1:5" ht="12.75">
      <c r="A14">
        <v>1997</v>
      </c>
      <c r="B14">
        <v>40.68822921281938</v>
      </c>
      <c r="C14">
        <v>12.258908139915006</v>
      </c>
      <c r="D14">
        <v>20.3248031496063</v>
      </c>
      <c r="E14">
        <v>22.831934581450398</v>
      </c>
    </row>
    <row r="15" spans="1:5" ht="12.75">
      <c r="A15">
        <v>1998</v>
      </c>
      <c r="B15">
        <v>41.173906726718</v>
      </c>
      <c r="C15">
        <v>13.058883077442212</v>
      </c>
      <c r="D15">
        <v>21.673003802281368</v>
      </c>
      <c r="E15">
        <v>24.682043543867213</v>
      </c>
    </row>
    <row r="16" spans="1:5" ht="12.75">
      <c r="A16">
        <v>1999</v>
      </c>
      <c r="B16">
        <v>40.83066116964422</v>
      </c>
      <c r="C16">
        <v>14.797449362340584</v>
      </c>
      <c r="D16">
        <v>22.342621259029926</v>
      </c>
      <c r="E16">
        <v>23.74543795620438</v>
      </c>
    </row>
    <row r="17" spans="1:5" ht="12.75">
      <c r="A17">
        <v>2000</v>
      </c>
      <c r="B17">
        <v>42.58577529082609</v>
      </c>
      <c r="C17">
        <v>15.733082706766918</v>
      </c>
      <c r="D17">
        <v>20.91194968553459</v>
      </c>
      <c r="E17">
        <v>25.570228091236498</v>
      </c>
    </row>
    <row r="18" spans="1:5" ht="12.75">
      <c r="A18">
        <v>2001</v>
      </c>
      <c r="B18">
        <v>43.410971498620896</v>
      </c>
      <c r="C18">
        <v>16.812068338785895</v>
      </c>
      <c r="D18">
        <v>23.526200873362445</v>
      </c>
      <c r="E18">
        <v>25.85790236829386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P2">
      <selection activeCell="J1" sqref="J1:J16384"/>
    </sheetView>
  </sheetViews>
  <sheetFormatPr defaultColWidth="9.140625" defaultRowHeight="12.75" customHeight="1"/>
  <sheetData>
    <row r="2" spans="1:11" ht="12.75" customHeight="1">
      <c r="A2" s="7" t="s">
        <v>32</v>
      </c>
      <c r="B2">
        <v>1</v>
      </c>
      <c r="C2">
        <v>81</v>
      </c>
      <c r="D2">
        <v>19</v>
      </c>
      <c r="E2">
        <v>273</v>
      </c>
      <c r="F2" t="s">
        <v>0</v>
      </c>
      <c r="G2" s="7" t="s">
        <v>32</v>
      </c>
      <c r="H2" s="7" t="s">
        <v>33</v>
      </c>
      <c r="I2" s="7" t="s">
        <v>35</v>
      </c>
      <c r="J2" s="7" t="s">
        <v>34</v>
      </c>
      <c r="K2" s="7" t="s">
        <v>36</v>
      </c>
    </row>
    <row r="3" spans="1:11" ht="12.75" customHeight="1">
      <c r="A3" s="7" t="s">
        <v>33</v>
      </c>
      <c r="B3">
        <v>2</v>
      </c>
      <c r="C3">
        <v>99.3</v>
      </c>
      <c r="D3">
        <v>0.7</v>
      </c>
      <c r="E3">
        <v>4633</v>
      </c>
      <c r="F3">
        <v>1960</v>
      </c>
      <c r="G3">
        <v>19.8</v>
      </c>
      <c r="H3">
        <v>0.7</v>
      </c>
      <c r="I3">
        <v>24.4</v>
      </c>
      <c r="J3">
        <v>11.6</v>
      </c>
      <c r="K3">
        <v>29.6</v>
      </c>
    </row>
    <row r="4" spans="1:11" ht="12.75" customHeight="1">
      <c r="A4" s="7" t="s">
        <v>34</v>
      </c>
      <c r="B4">
        <v>3</v>
      </c>
      <c r="C4">
        <v>88.5</v>
      </c>
      <c r="D4">
        <v>11.5</v>
      </c>
      <c r="E4">
        <v>1008</v>
      </c>
      <c r="F4">
        <v>1970</v>
      </c>
      <c r="G4">
        <v>24.2</v>
      </c>
      <c r="H4">
        <v>1.2</v>
      </c>
      <c r="I4">
        <v>21.7</v>
      </c>
      <c r="J4">
        <v>10.3</v>
      </c>
      <c r="K4">
        <v>21.1</v>
      </c>
    </row>
    <row r="5" spans="1:11" ht="12.75" customHeight="1">
      <c r="A5" s="7" t="s">
        <v>35</v>
      </c>
      <c r="B5">
        <v>4</v>
      </c>
      <c r="C5">
        <v>77.4</v>
      </c>
      <c r="D5">
        <v>22.6</v>
      </c>
      <c r="E5">
        <v>239</v>
      </c>
      <c r="F5">
        <v>1980</v>
      </c>
      <c r="G5">
        <v>25.9</v>
      </c>
      <c r="H5">
        <v>3.7</v>
      </c>
      <c r="I5">
        <v>26.8</v>
      </c>
      <c r="J5">
        <v>15.7</v>
      </c>
      <c r="K5">
        <v>34.7</v>
      </c>
    </row>
    <row r="6" spans="1:11" ht="12.75" customHeight="1">
      <c r="A6" s="7" t="s">
        <v>36</v>
      </c>
      <c r="B6">
        <v>5</v>
      </c>
      <c r="C6">
        <v>70.9</v>
      </c>
      <c r="D6">
        <v>29.1</v>
      </c>
      <c r="E6">
        <v>581</v>
      </c>
      <c r="F6">
        <v>1990</v>
      </c>
      <c r="G6">
        <v>33</v>
      </c>
      <c r="H6">
        <v>9.5</v>
      </c>
      <c r="I6">
        <v>32.3</v>
      </c>
      <c r="J6">
        <v>23.5</v>
      </c>
      <c r="K6">
        <v>50.2</v>
      </c>
    </row>
    <row r="7" ht="12.75" customHeight="1">
      <c r="I7" s="8"/>
    </row>
    <row r="8" spans="1:5" ht="12.75" customHeight="1">
      <c r="A8" s="7" t="s">
        <v>32</v>
      </c>
      <c r="B8">
        <v>1</v>
      </c>
      <c r="C8">
        <v>78.2</v>
      </c>
      <c r="D8">
        <v>21.8</v>
      </c>
      <c r="E8">
        <v>550</v>
      </c>
    </row>
    <row r="9" spans="1:5" ht="12.75" customHeight="1">
      <c r="A9" s="7" t="s">
        <v>33</v>
      </c>
      <c r="B9">
        <v>2</v>
      </c>
      <c r="C9">
        <v>98.8</v>
      </c>
      <c r="D9">
        <v>1.2</v>
      </c>
      <c r="E9">
        <v>6783</v>
      </c>
    </row>
    <row r="10" spans="1:5" ht="12.75" customHeight="1">
      <c r="A10" s="7" t="s">
        <v>34</v>
      </c>
      <c r="B10">
        <v>3</v>
      </c>
      <c r="C10">
        <v>90.2</v>
      </c>
      <c r="D10">
        <v>9.8</v>
      </c>
      <c r="E10">
        <v>1471</v>
      </c>
    </row>
    <row r="11" spans="1:5" ht="12.75" customHeight="1">
      <c r="A11" s="7" t="s">
        <v>35</v>
      </c>
      <c r="B11">
        <v>4</v>
      </c>
      <c r="C11">
        <v>81.5</v>
      </c>
      <c r="D11">
        <v>18.5</v>
      </c>
      <c r="E11">
        <v>1788</v>
      </c>
    </row>
    <row r="12" spans="1:5" ht="12.75" customHeight="1">
      <c r="A12" s="7" t="s">
        <v>36</v>
      </c>
      <c r="B12">
        <v>5</v>
      </c>
      <c r="C12">
        <v>79.6</v>
      </c>
      <c r="D12">
        <v>20.4</v>
      </c>
      <c r="E12">
        <v>1241</v>
      </c>
    </row>
    <row r="14" spans="1:5" ht="12.75" customHeight="1">
      <c r="A14" s="7" t="s">
        <v>32</v>
      </c>
      <c r="B14">
        <v>1</v>
      </c>
      <c r="C14">
        <v>76.2</v>
      </c>
      <c r="D14">
        <v>23.8</v>
      </c>
      <c r="E14">
        <v>1113</v>
      </c>
    </row>
    <row r="15" spans="1:5" ht="12.75" customHeight="1">
      <c r="A15" s="7" t="s">
        <v>33</v>
      </c>
      <c r="B15">
        <v>2</v>
      </c>
      <c r="C15">
        <v>97.2</v>
      </c>
      <c r="D15">
        <v>2.8</v>
      </c>
      <c r="E15">
        <v>8467</v>
      </c>
    </row>
    <row r="16" spans="1:5" ht="12.75" customHeight="1">
      <c r="A16" s="7" t="s">
        <v>34</v>
      </c>
      <c r="B16">
        <v>3</v>
      </c>
      <c r="C16">
        <v>86</v>
      </c>
      <c r="D16">
        <v>14</v>
      </c>
      <c r="E16">
        <v>1546</v>
      </c>
    </row>
    <row r="17" spans="1:5" ht="12.75" customHeight="1">
      <c r="A17" s="7" t="s">
        <v>35</v>
      </c>
      <c r="B17">
        <v>4</v>
      </c>
      <c r="C17">
        <v>74.6</v>
      </c>
      <c r="D17">
        <v>25.4</v>
      </c>
      <c r="E17">
        <v>3280</v>
      </c>
    </row>
    <row r="18" spans="1:5" ht="12.75" customHeight="1">
      <c r="A18" s="7" t="s">
        <v>36</v>
      </c>
      <c r="B18">
        <v>5</v>
      </c>
      <c r="C18">
        <v>65.9</v>
      </c>
      <c r="D18">
        <v>34.1</v>
      </c>
      <c r="E18">
        <v>1887</v>
      </c>
    </row>
    <row r="19" ht="12.75" customHeight="1">
      <c r="A19" s="7"/>
    </row>
    <row r="20" spans="1:5" ht="12.75" customHeight="1">
      <c r="A20" s="7" t="s">
        <v>32</v>
      </c>
      <c r="B20">
        <v>1</v>
      </c>
      <c r="C20">
        <v>67.3</v>
      </c>
      <c r="D20">
        <v>32.7</v>
      </c>
      <c r="E20">
        <v>1341</v>
      </c>
    </row>
    <row r="21" spans="1:5" ht="12.75" customHeight="1">
      <c r="A21" s="7" t="s">
        <v>33</v>
      </c>
      <c r="B21">
        <v>2</v>
      </c>
      <c r="C21">
        <v>91.1</v>
      </c>
      <c r="D21">
        <v>8.9</v>
      </c>
      <c r="E21">
        <v>11128</v>
      </c>
    </row>
    <row r="22" spans="1:5" ht="12.75" customHeight="1">
      <c r="A22" s="7" t="s">
        <v>34</v>
      </c>
      <c r="B22">
        <v>3</v>
      </c>
      <c r="C22">
        <v>77.4</v>
      </c>
      <c r="D22">
        <v>22.6</v>
      </c>
      <c r="E22">
        <v>1988</v>
      </c>
    </row>
    <row r="23" spans="1:5" ht="12.75" customHeight="1">
      <c r="A23" s="7" t="s">
        <v>35</v>
      </c>
      <c r="B23">
        <v>4</v>
      </c>
      <c r="C23">
        <v>68</v>
      </c>
      <c r="D23">
        <v>32</v>
      </c>
      <c r="E23">
        <v>7840</v>
      </c>
    </row>
    <row r="24" spans="1:5" ht="12.75" customHeight="1">
      <c r="A24" s="7" t="s">
        <v>36</v>
      </c>
      <c r="B24">
        <v>5</v>
      </c>
      <c r="C24">
        <v>50.5</v>
      </c>
      <c r="D24">
        <v>49.5</v>
      </c>
      <c r="E24">
        <v>3175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 Yu Xie</dc:creator>
  <cp:keywords/>
  <dc:description/>
  <cp:lastModifiedBy>ISR</cp:lastModifiedBy>
  <cp:lastPrinted>2002-06-11T20:37:43Z</cp:lastPrinted>
  <dcterms:created xsi:type="dcterms:W3CDTF">2000-06-24T02:46:20Z</dcterms:created>
  <dcterms:modified xsi:type="dcterms:W3CDTF">2005-06-01T17:58:15Z</dcterms:modified>
  <cp:category/>
  <cp:version/>
  <cp:contentType/>
  <cp:contentStatus/>
</cp:coreProperties>
</file>