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0540" windowHeight="13060" tabRatio="635" activeTab="0"/>
  </bookViews>
  <sheets>
    <sheet name="linear" sheetId="1" r:id="rId1"/>
    <sheet name="discrete compounded" sheetId="2" r:id="rId2"/>
    <sheet name="continuously compounded (exp)" sheetId="3" r:id="rId3"/>
    <sheet name="modified exponential" sheetId="4" r:id="rId4"/>
    <sheet name="Gompertz" sheetId="5" r:id="rId5"/>
    <sheet name="logistic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<sst xmlns="http://schemas.openxmlformats.org/spreadsheetml/2006/main" count="46" uniqueCount="23">
  <si>
    <t>Po</t>
  </si>
  <si>
    <t>Pinf</t>
  </si>
  <si>
    <t>v</t>
  </si>
  <si>
    <t>n</t>
  </si>
  <si>
    <t>Pn</t>
  </si>
  <si>
    <t>b</t>
  </si>
  <si>
    <t>a</t>
  </si>
  <si>
    <t>Linear Growth (extrapolation) Model</t>
  </si>
  <si>
    <t>POPULATION IN YEAR 0 (STARTING POPULATION)</t>
  </si>
  <si>
    <t>increase per unit of time</t>
  </si>
  <si>
    <t>r</t>
  </si>
  <si>
    <t>or solve for r:</t>
  </si>
  <si>
    <t>Discrete Compounded Growth (e.g., annual)</t>
  </si>
  <si>
    <t>or solve for r</t>
  </si>
  <si>
    <t>Compounded continuously (exponential growth)</t>
  </si>
  <si>
    <t>Modified Exponential Growth Model (growth with an upper limit)</t>
  </si>
  <si>
    <t>the higher the value of v, the slower the limit is reached</t>
  </si>
  <si>
    <t>the higher the value of b, the slower the limit is reached</t>
  </si>
  <si>
    <t>a deceleration of the rate of growth toward a given limit for the population level.</t>
  </si>
  <si>
    <t xml:space="preserve">where both a and b are less than 1. </t>
  </si>
  <si>
    <t>see [Oppenheim, 1980, 39]</t>
  </si>
  <si>
    <t>Gompertz (Double Exponential) Function -- attenuated S-curve</t>
  </si>
  <si>
    <t>Logistic Function (similar to Gompertz)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</si>
</sst>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24"/>
      <name val="Geneva"/>
      <family val="0"/>
    </font>
    <font>
      <b/>
      <u val="single"/>
      <sz val="14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sz val="10.5"/>
      <name val="Geneva"/>
      <family val="0"/>
    </font>
    <font>
      <b/>
      <sz val="24"/>
      <color indexed="10"/>
      <name val="Geneva"/>
      <family val="0"/>
    </font>
    <font>
      <sz val="10.75"/>
      <name val="Geneva"/>
      <family val="0"/>
    </font>
    <font>
      <b/>
      <sz val="24"/>
      <color indexed="14"/>
      <name val="Geneva"/>
      <family val="0"/>
    </font>
    <font>
      <b/>
      <sz val="18"/>
      <color indexed="5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165" fontId="7" fillId="0" borderId="0" xfId="15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linear!$B$7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linear!$A$8:$A$25</c:f>
              <c:numCache/>
            </c:numRef>
          </c:xVal>
          <c:yVal>
            <c:numRef>
              <c:f>linear!$B$8:$B$25</c:f>
              <c:numCache/>
            </c:numRef>
          </c:yVal>
          <c:smooth val="1"/>
        </c:ser>
        <c:axId val="21765811"/>
        <c:axId val="61674572"/>
      </c:scatterChart>
      <c:val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74572"/>
        <c:crosses val="autoZero"/>
        <c:crossBetween val="midCat"/>
        <c:dispUnits/>
      </c:valAx>
      <c:valAx>
        <c:axId val="61674572"/>
        <c:scaling>
          <c:orientation val="minMax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65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'discrete compounded'!$B$8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'discrete compounded'!$A$9:$A$26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'discrete compounded'!$B$9:$B$26</c:f>
              <c:numCache>
                <c:ptCount val="18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1157.6250000000002</c:v>
                </c:pt>
                <c:pt idx="4">
                  <c:v>1215.50625</c:v>
                </c:pt>
                <c:pt idx="5">
                  <c:v>1276.2815625</c:v>
                </c:pt>
                <c:pt idx="6">
                  <c:v>1340.095640625</c:v>
                </c:pt>
                <c:pt idx="7">
                  <c:v>1407.1004226562502</c:v>
                </c:pt>
                <c:pt idx="8">
                  <c:v>1477.4554437890627</c:v>
                </c:pt>
                <c:pt idx="9">
                  <c:v>1551.3282159785158</c:v>
                </c:pt>
                <c:pt idx="10">
                  <c:v>1628.8946267774415</c:v>
                </c:pt>
                <c:pt idx="11">
                  <c:v>1710.3393581163139</c:v>
                </c:pt>
                <c:pt idx="12">
                  <c:v>1795.8563260221292</c:v>
                </c:pt>
                <c:pt idx="13">
                  <c:v>1885.649142323236</c:v>
                </c:pt>
                <c:pt idx="14">
                  <c:v>1979.9315994393974</c:v>
                </c:pt>
                <c:pt idx="15">
                  <c:v>2078.928179411368</c:v>
                </c:pt>
                <c:pt idx="16">
                  <c:v>2182.874588381936</c:v>
                </c:pt>
                <c:pt idx="17">
                  <c:v>2292.018317801033</c:v>
                </c:pt>
              </c:numCache>
            </c:numRef>
          </c:yVal>
          <c:smooth val="1"/>
        </c:ser>
        <c:axId val="18200237"/>
        <c:axId val="29584406"/>
      </c:scatterChart>
      <c:valAx>
        <c:axId val="1820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84406"/>
        <c:crosses val="autoZero"/>
        <c:crossBetween val="midCat"/>
        <c:dispUnits/>
      </c:valAx>
      <c:valAx>
        <c:axId val="2958440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002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'continuously compounded (exp)'!$B$8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'continuously compounded (exp)'!$A$9:$A$26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'continuously compounded (exp)'!$B$9:$B$26</c:f>
              <c:numCache>
                <c:ptCount val="18"/>
                <c:pt idx="0">
                  <c:v>1000</c:v>
                </c:pt>
                <c:pt idx="1">
                  <c:v>1051.2710963760242</c:v>
                </c:pt>
                <c:pt idx="2">
                  <c:v>1105.1709180756477</c:v>
                </c:pt>
                <c:pt idx="3">
                  <c:v>1161.834242728283</c:v>
                </c:pt>
                <c:pt idx="4">
                  <c:v>1221.40275816017</c:v>
                </c:pt>
                <c:pt idx="5">
                  <c:v>1284.0254166877414</c:v>
                </c:pt>
                <c:pt idx="6">
                  <c:v>1349.858807576003</c:v>
                </c:pt>
                <c:pt idx="7">
                  <c:v>1419.0675485932572</c:v>
                </c:pt>
                <c:pt idx="8">
                  <c:v>1491.8246976412704</c:v>
                </c:pt>
                <c:pt idx="9">
                  <c:v>1568.312185490169</c:v>
                </c:pt>
                <c:pt idx="10">
                  <c:v>1648.7212707001281</c:v>
                </c:pt>
                <c:pt idx="11">
                  <c:v>1733.2530178673953</c:v>
                </c:pt>
                <c:pt idx="12">
                  <c:v>1822.118800390509</c:v>
                </c:pt>
                <c:pt idx="13">
                  <c:v>1915.5408290138962</c:v>
                </c:pt>
                <c:pt idx="14">
                  <c:v>2013.7527074704767</c:v>
                </c:pt>
                <c:pt idx="15">
                  <c:v>2117.0000166126747</c:v>
                </c:pt>
                <c:pt idx="16">
                  <c:v>2225.540928492468</c:v>
                </c:pt>
                <c:pt idx="17">
                  <c:v>2339.646851925991</c:v>
                </c:pt>
              </c:numCache>
            </c:numRef>
          </c:yVal>
          <c:smooth val="1"/>
        </c:ser>
        <c:axId val="64933063"/>
        <c:axId val="47526656"/>
      </c:scatterChart>
      <c:val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26656"/>
        <c:crosses val="autoZero"/>
        <c:crossBetween val="midCat"/>
        <c:dispUnits/>
      </c:val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330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775"/>
          <c:w val="0.839"/>
          <c:h val="0.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'modified exponential'!$B$5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'modified exponential'!$A$6:$A$20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'modified exponential'!$B$6:$B$20</c:f>
              <c:numCache>
                <c:ptCount val="15"/>
                <c:pt idx="0">
                  <c:v>1000</c:v>
                </c:pt>
                <c:pt idx="1">
                  <c:v>1200</c:v>
                </c:pt>
                <c:pt idx="2">
                  <c:v>1360</c:v>
                </c:pt>
                <c:pt idx="3">
                  <c:v>1488</c:v>
                </c:pt>
                <c:pt idx="4">
                  <c:v>1590.3999999999999</c:v>
                </c:pt>
                <c:pt idx="5">
                  <c:v>1672.3199999999997</c:v>
                </c:pt>
                <c:pt idx="6">
                  <c:v>1737.8559999999998</c:v>
                </c:pt>
                <c:pt idx="7">
                  <c:v>1790.2848</c:v>
                </c:pt>
                <c:pt idx="8">
                  <c:v>1832.2278399999998</c:v>
                </c:pt>
                <c:pt idx="9">
                  <c:v>1865.782272</c:v>
                </c:pt>
                <c:pt idx="10">
                  <c:v>1892.6258176</c:v>
                </c:pt>
                <c:pt idx="11">
                  <c:v>1914.10065408</c:v>
                </c:pt>
                <c:pt idx="12">
                  <c:v>1931.2805232639998</c:v>
                </c:pt>
                <c:pt idx="13">
                  <c:v>1945.0244186112</c:v>
                </c:pt>
                <c:pt idx="14">
                  <c:v>1956.01953488896</c:v>
                </c:pt>
              </c:numCache>
            </c:numRef>
          </c:yVal>
          <c:smooth val="0"/>
        </c:ser>
        <c:axId val="25086721"/>
        <c:axId val="24453898"/>
      </c:scatterChart>
      <c:valAx>
        <c:axId val="25086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53898"/>
        <c:crosses val="autoZero"/>
        <c:crossBetween val="midCat"/>
        <c:dispUnits/>
      </c:valAx>
      <c:valAx>
        <c:axId val="24453898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50867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775"/>
          <c:w val="0.839"/>
          <c:h val="0.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Gompertz!$B$6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Gompertz!$A$7:$A$21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Gompertz!$B$7:$B$21</c:f>
              <c:numCache>
                <c:ptCount val="15"/>
                <c:pt idx="0">
                  <c:v>100</c:v>
                </c:pt>
                <c:pt idx="1">
                  <c:v>245.64560522315819</c:v>
                </c:pt>
                <c:pt idx="2">
                  <c:v>460.81361044460897</c:v>
                </c:pt>
                <c:pt idx="3">
                  <c:v>715.7752991568173</c:v>
                </c:pt>
                <c:pt idx="4">
                  <c:v>974.210247945563</c:v>
                </c:pt>
                <c:pt idx="5">
                  <c:v>1208.8318225229007</c:v>
                </c:pt>
                <c:pt idx="6">
                  <c:v>1405.9345956949728</c:v>
                </c:pt>
                <c:pt idx="7">
                  <c:v>1562.7322728180925</c:v>
                </c:pt>
                <c:pt idx="8">
                  <c:v>1682.7833466940276</c:v>
                </c:pt>
                <c:pt idx="9">
                  <c:v>1772.2653335073007</c:v>
                </c:pt>
                <c:pt idx="10">
                  <c:v>1837.7190549339812</c:v>
                </c:pt>
                <c:pt idx="11">
                  <c:v>1884.96973518495</c:v>
                </c:pt>
                <c:pt idx="12">
                  <c:v>1918.7662277643722</c:v>
                </c:pt>
                <c:pt idx="13">
                  <c:v>1942.7836718596297</c:v>
                </c:pt>
                <c:pt idx="14">
                  <c:v>1959.7745342505418</c:v>
                </c:pt>
              </c:numCache>
            </c:numRef>
          </c:yVal>
          <c:smooth val="0"/>
        </c:ser>
        <c:axId val="18758491"/>
        <c:axId val="34608692"/>
      </c:scatterChart>
      <c:valAx>
        <c:axId val="1875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08692"/>
        <c:crosses val="autoZero"/>
        <c:crossBetween val="midCat"/>
        <c:dispUnits/>
      </c:valAx>
      <c:valAx>
        <c:axId val="34608692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8758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1775"/>
          <c:w val="0.839"/>
          <c:h val="0.856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logistic!$B$6</c:f>
              <c:strCache>
                <c:ptCount val="1"/>
                <c:pt idx="0">
                  <c:v>Pn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logistic!$A$7:$A$21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logistic!$B$7:$B$21</c:f>
              <c:numCache>
                <c:ptCount val="15"/>
                <c:pt idx="0">
                  <c:v>153.84615384615384</c:v>
                </c:pt>
                <c:pt idx="1">
                  <c:v>241.58250302528396</c:v>
                </c:pt>
                <c:pt idx="2">
                  <c:v>369.3436608234814</c:v>
                </c:pt>
                <c:pt idx="3">
                  <c:v>543.7769856801889</c:v>
                </c:pt>
                <c:pt idx="4">
                  <c:v>762.0905072767415</c:v>
                </c:pt>
                <c:pt idx="5">
                  <c:v>1007.4169337586177</c:v>
                </c:pt>
                <c:pt idx="6">
                  <c:v>1251.853771500863</c:v>
                </c:pt>
                <c:pt idx="7">
                  <c:v>1467.8897717929597</c:v>
                </c:pt>
                <c:pt idx="8">
                  <c:v>1639.507084611543</c:v>
                </c:pt>
                <c:pt idx="9">
                  <c:v>1764.6485234470344</c:v>
                </c:pt>
                <c:pt idx="10">
                  <c:v>1850.3145625359198</c:v>
                </c:pt>
                <c:pt idx="11">
                  <c:v>1906.4518714415453</c:v>
                </c:pt>
                <c:pt idx="12">
                  <c:v>1942.193454375926</c:v>
                </c:pt>
                <c:pt idx="13">
                  <c:v>1964.533426837286</c:v>
                </c:pt>
                <c:pt idx="14">
                  <c:v>1978.3361733783631</c:v>
                </c:pt>
              </c:numCache>
            </c:numRef>
          </c:yVal>
          <c:smooth val="0"/>
        </c:ser>
        <c:axId val="43042773"/>
        <c:axId val="51840638"/>
      </c:scatterChart>
      <c:valAx>
        <c:axId val="4304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840638"/>
        <c:crosses val="autoZero"/>
        <c:crossBetween val="midCat"/>
        <c:dispUnits/>
      </c:valAx>
      <c:valAx>
        <c:axId val="51840638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30427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133350</xdr:rowOff>
    </xdr:from>
    <xdr:to>
      <xdr:col>11</xdr:col>
      <xdr:colOff>352425</xdr:colOff>
      <xdr:row>23</xdr:row>
      <xdr:rowOff>161925</xdr:rowOff>
    </xdr:to>
    <xdr:graphicFrame>
      <xdr:nvGraphicFramePr>
        <xdr:cNvPr id="1" name="Chart 3"/>
        <xdr:cNvGraphicFramePr/>
      </xdr:nvGraphicFramePr>
      <xdr:xfrm>
        <a:off x="2657475" y="1295400"/>
        <a:ext cx="6705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38100</xdr:rowOff>
    </xdr:from>
    <xdr:to>
      <xdr:col>11</xdr:col>
      <xdr:colOff>200025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2686050" y="1123950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38100</xdr:rowOff>
    </xdr:from>
    <xdr:to>
      <xdr:col>11</xdr:col>
      <xdr:colOff>200025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686050" y="1123950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11</xdr:row>
      <xdr:rowOff>171450</xdr:rowOff>
    </xdr:from>
    <xdr:to>
      <xdr:col>9</xdr:col>
      <xdr:colOff>123825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3057525" y="3581400"/>
        <a:ext cx="44386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66675</xdr:rowOff>
    </xdr:from>
    <xdr:to>
      <xdr:col>10</xdr:col>
      <xdr:colOff>533400</xdr:colOff>
      <xdr:row>10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38525" y="714375"/>
          <a:ext cx="5286375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Geneva"/>
              <a:ea typeface="Geneva"/>
              <a:cs typeface="Geneva"/>
            </a:rPr>
            <a:t>Modified Exponential Growth Model:  HAVING A FINITE, STABLE LIMIT  (can relate to Malthus, carrying capacity)
(one cannot assume that populations will grow forever)
where              is the ultimate population level and v
 is a constant less than 1</a:t>
          </a:r>
          <a:r>
            <a:rPr lang="en-US" cap="none" sz="1000" b="1" i="0" u="none" baseline="0">
              <a:latin typeface="Geneva"/>
              <a:ea typeface="Geneva"/>
              <a:cs typeface="Geneva"/>
            </a:rPr>
            <a:t>.  
or: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209550</xdr:rowOff>
    </xdr:from>
    <xdr:to>
      <xdr:col>8</xdr:col>
      <xdr:colOff>342900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57450" y="3048000"/>
        <a:ext cx="44386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200025</xdr:rowOff>
    </xdr:from>
    <xdr:to>
      <xdr:col>8</xdr:col>
      <xdr:colOff>342900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57450" y="3019425"/>
        <a:ext cx="4438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4" sqref="A4:B25"/>
    </sheetView>
  </sheetViews>
  <sheetFormatPr defaultColWidth="11.00390625" defaultRowHeight="12.75"/>
  <cols>
    <col min="1" max="16384" width="10.75390625" style="1" customWidth="1"/>
  </cols>
  <sheetData>
    <row r="1" ht="28.5">
      <c r="A1" s="2" t="s">
        <v>7</v>
      </c>
    </row>
    <row r="4" spans="1:4" s="4" customFormat="1" ht="18.75">
      <c r="A4" s="4" t="s">
        <v>0</v>
      </c>
      <c r="B4" s="4">
        <v>1000</v>
      </c>
      <c r="D4" s="4" t="s">
        <v>8</v>
      </c>
    </row>
    <row r="5" spans="1:4" s="4" customFormat="1" ht="18.75">
      <c r="A5" s="4" t="s">
        <v>10</v>
      </c>
      <c r="B5" s="4">
        <v>0.05</v>
      </c>
      <c r="D5" s="4" t="s">
        <v>9</v>
      </c>
    </row>
    <row r="6" s="4" customFormat="1" ht="18.75"/>
    <row r="7" spans="1:2" s="4" customFormat="1" ht="18.75">
      <c r="A7" s="3" t="s">
        <v>3</v>
      </c>
      <c r="B7" s="3" t="s">
        <v>4</v>
      </c>
    </row>
    <row r="8" spans="1:2" s="4" customFormat="1" ht="18.75">
      <c r="A8" s="4">
        <v>0</v>
      </c>
      <c r="B8" s="4">
        <f>B$4*(1+B$5*A8)</f>
        <v>1000</v>
      </c>
    </row>
    <row r="9" spans="1:2" s="4" customFormat="1" ht="18.75">
      <c r="A9" s="4">
        <f>A8+1</f>
        <v>1</v>
      </c>
      <c r="B9" s="4">
        <f aca="true" t="shared" si="0" ref="B9:B25">B$4*(1+B$5*A9)</f>
        <v>1050</v>
      </c>
    </row>
    <row r="10" spans="1:2" s="4" customFormat="1" ht="18.75">
      <c r="A10" s="4">
        <f aca="true" t="shared" si="1" ref="A10:A25">A9+1</f>
        <v>2</v>
      </c>
      <c r="B10" s="4">
        <f t="shared" si="0"/>
        <v>1100</v>
      </c>
    </row>
    <row r="11" spans="1:2" s="4" customFormat="1" ht="18.75">
      <c r="A11" s="4">
        <f t="shared" si="1"/>
        <v>3</v>
      </c>
      <c r="B11" s="4">
        <f t="shared" si="0"/>
        <v>1150</v>
      </c>
    </row>
    <row r="12" spans="1:2" s="4" customFormat="1" ht="18.75">
      <c r="A12" s="4">
        <f t="shared" si="1"/>
        <v>4</v>
      </c>
      <c r="B12" s="4">
        <f t="shared" si="0"/>
        <v>1200</v>
      </c>
    </row>
    <row r="13" spans="1:2" s="4" customFormat="1" ht="18.75">
      <c r="A13" s="4">
        <f t="shared" si="1"/>
        <v>5</v>
      </c>
      <c r="B13" s="4">
        <f t="shared" si="0"/>
        <v>1250</v>
      </c>
    </row>
    <row r="14" spans="1:2" s="4" customFormat="1" ht="18.75">
      <c r="A14" s="4">
        <f t="shared" si="1"/>
        <v>6</v>
      </c>
      <c r="B14" s="4">
        <f t="shared" si="0"/>
        <v>1300</v>
      </c>
    </row>
    <row r="15" spans="1:2" s="4" customFormat="1" ht="18.75">
      <c r="A15" s="4">
        <f t="shared" si="1"/>
        <v>7</v>
      </c>
      <c r="B15" s="4">
        <f t="shared" si="0"/>
        <v>1350</v>
      </c>
    </row>
    <row r="16" spans="1:2" s="4" customFormat="1" ht="18.75">
      <c r="A16" s="4">
        <f t="shared" si="1"/>
        <v>8</v>
      </c>
      <c r="B16" s="4">
        <f t="shared" si="0"/>
        <v>1400</v>
      </c>
    </row>
    <row r="17" spans="1:2" s="4" customFormat="1" ht="18.75">
      <c r="A17" s="4">
        <f t="shared" si="1"/>
        <v>9</v>
      </c>
      <c r="B17" s="4">
        <f t="shared" si="0"/>
        <v>1450</v>
      </c>
    </row>
    <row r="18" spans="1:2" s="4" customFormat="1" ht="18.75">
      <c r="A18" s="4">
        <f t="shared" si="1"/>
        <v>10</v>
      </c>
      <c r="B18" s="4">
        <f t="shared" si="0"/>
        <v>1500</v>
      </c>
    </row>
    <row r="19" spans="1:2" s="4" customFormat="1" ht="18.75">
      <c r="A19" s="4">
        <f t="shared" si="1"/>
        <v>11</v>
      </c>
      <c r="B19" s="4">
        <f t="shared" si="0"/>
        <v>1550</v>
      </c>
    </row>
    <row r="20" spans="1:2" s="4" customFormat="1" ht="18.75">
      <c r="A20" s="4">
        <f t="shared" si="1"/>
        <v>12</v>
      </c>
      <c r="B20" s="4">
        <f t="shared" si="0"/>
        <v>1600</v>
      </c>
    </row>
    <row r="21" spans="1:2" s="4" customFormat="1" ht="18.75">
      <c r="A21" s="4">
        <f t="shared" si="1"/>
        <v>13</v>
      </c>
      <c r="B21" s="4">
        <f t="shared" si="0"/>
        <v>1650</v>
      </c>
    </row>
    <row r="22" spans="1:2" s="4" customFormat="1" ht="18.75">
      <c r="A22" s="4">
        <f t="shared" si="1"/>
        <v>14</v>
      </c>
      <c r="B22" s="4">
        <f t="shared" si="0"/>
        <v>1700.0000000000002</v>
      </c>
    </row>
    <row r="23" spans="1:2" s="4" customFormat="1" ht="18.75">
      <c r="A23" s="4">
        <f t="shared" si="1"/>
        <v>15</v>
      </c>
      <c r="B23" s="4">
        <f t="shared" si="0"/>
        <v>1750</v>
      </c>
    </row>
    <row r="24" spans="1:2" s="4" customFormat="1" ht="18.75">
      <c r="A24" s="4">
        <f t="shared" si="1"/>
        <v>16</v>
      </c>
      <c r="B24" s="4">
        <f t="shared" si="0"/>
        <v>1800</v>
      </c>
    </row>
    <row r="25" spans="1:2" s="4" customFormat="1" ht="18.75">
      <c r="A25" s="4">
        <f t="shared" si="1"/>
        <v>17</v>
      </c>
      <c r="B25" s="4">
        <f t="shared" si="0"/>
        <v>1850</v>
      </c>
    </row>
    <row r="28" ht="12.75">
      <c r="F28" s="1" t="s">
        <v>11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Equation.2" shapeId="104639" r:id="rId1"/>
    <oleObject progId="Equation.3" shapeId="11612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L34" sqref="L34"/>
    </sheetView>
  </sheetViews>
  <sheetFormatPr defaultColWidth="11.00390625" defaultRowHeight="12.75"/>
  <cols>
    <col min="2" max="2" width="13.125" style="0" bestFit="1" customWidth="1"/>
  </cols>
  <sheetData>
    <row r="1" ht="28.5">
      <c r="A1" s="7" t="s">
        <v>12</v>
      </c>
    </row>
    <row r="5" spans="1:2" ht="18.75">
      <c r="A5" s="4" t="s">
        <v>0</v>
      </c>
      <c r="B5" s="4">
        <v>1000</v>
      </c>
    </row>
    <row r="6" spans="1:2" ht="18.75">
      <c r="A6" s="4" t="s">
        <v>10</v>
      </c>
      <c r="B6" s="4">
        <v>0.05</v>
      </c>
    </row>
    <row r="7" spans="1:2" ht="18.75">
      <c r="A7" s="4"/>
      <c r="B7" s="4"/>
    </row>
    <row r="8" spans="1:2" ht="18.75">
      <c r="A8" s="3" t="s">
        <v>3</v>
      </c>
      <c r="B8" s="3" t="s">
        <v>4</v>
      </c>
    </row>
    <row r="9" spans="1:2" ht="18.75">
      <c r="A9" s="4">
        <v>0</v>
      </c>
      <c r="B9" s="8">
        <f>B$5*(1+B$6)^A9</f>
        <v>1000</v>
      </c>
    </row>
    <row r="10" spans="1:2" ht="18.75">
      <c r="A10" s="4">
        <f>A9+1</f>
        <v>1</v>
      </c>
      <c r="B10" s="8">
        <f aca="true" t="shared" si="0" ref="B10:B26">B$5*(1+B$6)^A10</f>
        <v>1050</v>
      </c>
    </row>
    <row r="11" spans="1:2" ht="18.75">
      <c r="A11" s="4">
        <f aca="true" t="shared" si="1" ref="A11:A26">A10+1</f>
        <v>2</v>
      </c>
      <c r="B11" s="8">
        <f t="shared" si="0"/>
        <v>1102.5</v>
      </c>
    </row>
    <row r="12" spans="1:2" ht="18.75">
      <c r="A12" s="4">
        <f t="shared" si="1"/>
        <v>3</v>
      </c>
      <c r="B12" s="8">
        <f t="shared" si="0"/>
        <v>1157.6250000000002</v>
      </c>
    </row>
    <row r="13" spans="1:2" ht="18.75">
      <c r="A13" s="4">
        <f t="shared" si="1"/>
        <v>4</v>
      </c>
      <c r="B13" s="8">
        <f t="shared" si="0"/>
        <v>1215.50625</v>
      </c>
    </row>
    <row r="14" spans="1:2" ht="18.75">
      <c r="A14" s="4">
        <f t="shared" si="1"/>
        <v>5</v>
      </c>
      <c r="B14" s="8">
        <f t="shared" si="0"/>
        <v>1276.2815625</v>
      </c>
    </row>
    <row r="15" spans="1:2" ht="18.75">
      <c r="A15" s="4">
        <f t="shared" si="1"/>
        <v>6</v>
      </c>
      <c r="B15" s="8">
        <f t="shared" si="0"/>
        <v>1340.095640625</v>
      </c>
    </row>
    <row r="16" spans="1:2" ht="18.75">
      <c r="A16" s="4">
        <f t="shared" si="1"/>
        <v>7</v>
      </c>
      <c r="B16" s="8">
        <f t="shared" si="0"/>
        <v>1407.1004226562502</v>
      </c>
    </row>
    <row r="17" spans="1:2" ht="18.75">
      <c r="A17" s="4">
        <f t="shared" si="1"/>
        <v>8</v>
      </c>
      <c r="B17" s="8">
        <f t="shared" si="0"/>
        <v>1477.4554437890627</v>
      </c>
    </row>
    <row r="18" spans="1:2" ht="18.75">
      <c r="A18" s="4">
        <f t="shared" si="1"/>
        <v>9</v>
      </c>
      <c r="B18" s="8">
        <f t="shared" si="0"/>
        <v>1551.3282159785158</v>
      </c>
    </row>
    <row r="19" spans="1:2" ht="18.75">
      <c r="A19" s="4">
        <f t="shared" si="1"/>
        <v>10</v>
      </c>
      <c r="B19" s="8">
        <f t="shared" si="0"/>
        <v>1628.8946267774415</v>
      </c>
    </row>
    <row r="20" spans="1:2" ht="18.75">
      <c r="A20" s="4">
        <f t="shared" si="1"/>
        <v>11</v>
      </c>
      <c r="B20" s="8">
        <f t="shared" si="0"/>
        <v>1710.3393581163139</v>
      </c>
    </row>
    <row r="21" spans="1:2" ht="18.75">
      <c r="A21" s="4">
        <f t="shared" si="1"/>
        <v>12</v>
      </c>
      <c r="B21" s="8">
        <f t="shared" si="0"/>
        <v>1795.8563260221292</v>
      </c>
    </row>
    <row r="22" spans="1:2" ht="18.75">
      <c r="A22" s="4">
        <f t="shared" si="1"/>
        <v>13</v>
      </c>
      <c r="B22" s="8">
        <f t="shared" si="0"/>
        <v>1885.649142323236</v>
      </c>
    </row>
    <row r="23" spans="1:2" ht="18.75">
      <c r="A23" s="4">
        <f t="shared" si="1"/>
        <v>14</v>
      </c>
      <c r="B23" s="8">
        <f t="shared" si="0"/>
        <v>1979.9315994393974</v>
      </c>
    </row>
    <row r="24" spans="1:2" ht="18.75">
      <c r="A24" s="4">
        <f t="shared" si="1"/>
        <v>15</v>
      </c>
      <c r="B24" s="8">
        <f t="shared" si="0"/>
        <v>2078.928179411368</v>
      </c>
    </row>
    <row r="25" spans="1:2" ht="18.75">
      <c r="A25" s="4">
        <f t="shared" si="1"/>
        <v>16</v>
      </c>
      <c r="B25" s="8">
        <f t="shared" si="0"/>
        <v>2182.874588381936</v>
      </c>
    </row>
    <row r="26" spans="1:2" ht="18">
      <c r="A26" s="4">
        <f t="shared" si="1"/>
        <v>17</v>
      </c>
      <c r="B26" s="8">
        <f t="shared" si="0"/>
        <v>2292.018317801033</v>
      </c>
    </row>
    <row r="27" ht="12.75">
      <c r="F27" s="1" t="s">
        <v>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Equation.2" shapeId="124797" r:id="rId1"/>
    <oleObject progId="Equation.3" shapeId="14008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11.00390625" defaultRowHeight="12.75"/>
  <cols>
    <col min="2" max="2" width="13.125" style="0" bestFit="1" customWidth="1"/>
  </cols>
  <sheetData>
    <row r="1" ht="28.5">
      <c r="A1" s="9" t="s">
        <v>14</v>
      </c>
    </row>
    <row r="5" spans="1:2" ht="18.75">
      <c r="A5" s="4" t="s">
        <v>0</v>
      </c>
      <c r="B5" s="4">
        <v>1000</v>
      </c>
    </row>
    <row r="6" spans="1:2" ht="18.75">
      <c r="A6" s="4" t="s">
        <v>10</v>
      </c>
      <c r="B6" s="4">
        <v>0.05</v>
      </c>
    </row>
    <row r="7" spans="1:2" ht="18.75">
      <c r="A7" s="4"/>
      <c r="B7" s="4"/>
    </row>
    <row r="8" spans="1:2" ht="18.75">
      <c r="A8" s="3" t="s">
        <v>3</v>
      </c>
      <c r="B8" s="3" t="s">
        <v>4</v>
      </c>
    </row>
    <row r="9" spans="1:2" ht="18.75">
      <c r="A9" s="4">
        <v>0</v>
      </c>
      <c r="B9" s="8">
        <f>B$5*EXP(B$6*A9)</f>
        <v>1000</v>
      </c>
    </row>
    <row r="10" spans="1:2" ht="18.75">
      <c r="A10" s="4">
        <f aca="true" t="shared" si="0" ref="A10:A26">A9+1</f>
        <v>1</v>
      </c>
      <c r="B10" s="8">
        <f aca="true" t="shared" si="1" ref="B10:B26">B$5*EXP(B$6*A10)</f>
        <v>1051.2710963760242</v>
      </c>
    </row>
    <row r="11" spans="1:2" ht="18.75">
      <c r="A11" s="4">
        <f t="shared" si="0"/>
        <v>2</v>
      </c>
      <c r="B11" s="8">
        <f t="shared" si="1"/>
        <v>1105.1709180756477</v>
      </c>
    </row>
    <row r="12" spans="1:2" ht="18.75">
      <c r="A12" s="4">
        <f t="shared" si="0"/>
        <v>3</v>
      </c>
      <c r="B12" s="8">
        <f t="shared" si="1"/>
        <v>1161.834242728283</v>
      </c>
    </row>
    <row r="13" spans="1:2" ht="18.75">
      <c r="A13" s="4">
        <f t="shared" si="0"/>
        <v>4</v>
      </c>
      <c r="B13" s="8">
        <f t="shared" si="1"/>
        <v>1221.40275816017</v>
      </c>
    </row>
    <row r="14" spans="1:2" ht="18.75">
      <c r="A14" s="4">
        <f t="shared" si="0"/>
        <v>5</v>
      </c>
      <c r="B14" s="8">
        <f t="shared" si="1"/>
        <v>1284.0254166877414</v>
      </c>
    </row>
    <row r="15" spans="1:2" ht="18.75">
      <c r="A15" s="4">
        <f t="shared" si="0"/>
        <v>6</v>
      </c>
      <c r="B15" s="8">
        <f t="shared" si="1"/>
        <v>1349.858807576003</v>
      </c>
    </row>
    <row r="16" spans="1:2" ht="18.75">
      <c r="A16" s="4">
        <f t="shared" si="0"/>
        <v>7</v>
      </c>
      <c r="B16" s="8">
        <f t="shared" si="1"/>
        <v>1419.0675485932572</v>
      </c>
    </row>
    <row r="17" spans="1:2" ht="18.75">
      <c r="A17" s="4">
        <f t="shared" si="0"/>
        <v>8</v>
      </c>
      <c r="B17" s="8">
        <f t="shared" si="1"/>
        <v>1491.8246976412704</v>
      </c>
    </row>
    <row r="18" spans="1:2" ht="18.75">
      <c r="A18" s="4">
        <f t="shared" si="0"/>
        <v>9</v>
      </c>
      <c r="B18" s="8">
        <f t="shared" si="1"/>
        <v>1568.312185490169</v>
      </c>
    </row>
    <row r="19" spans="1:2" ht="18.75">
      <c r="A19" s="4">
        <f t="shared" si="0"/>
        <v>10</v>
      </c>
      <c r="B19" s="8">
        <f t="shared" si="1"/>
        <v>1648.7212707001281</v>
      </c>
    </row>
    <row r="20" spans="1:2" ht="18.75">
      <c r="A20" s="4">
        <f t="shared" si="0"/>
        <v>11</v>
      </c>
      <c r="B20" s="8">
        <f t="shared" si="1"/>
        <v>1733.2530178673953</v>
      </c>
    </row>
    <row r="21" spans="1:2" ht="18.75">
      <c r="A21" s="4">
        <f t="shared" si="0"/>
        <v>12</v>
      </c>
      <c r="B21" s="8">
        <f t="shared" si="1"/>
        <v>1822.118800390509</v>
      </c>
    </row>
    <row r="22" spans="1:2" ht="18.75">
      <c r="A22" s="4">
        <f t="shared" si="0"/>
        <v>13</v>
      </c>
      <c r="B22" s="8">
        <f t="shared" si="1"/>
        <v>1915.5408290138962</v>
      </c>
    </row>
    <row r="23" spans="1:2" ht="18.75">
      <c r="A23" s="4">
        <f t="shared" si="0"/>
        <v>14</v>
      </c>
      <c r="B23" s="8">
        <f t="shared" si="1"/>
        <v>2013.7527074704767</v>
      </c>
    </row>
    <row r="24" spans="1:2" ht="18.75">
      <c r="A24" s="4">
        <f t="shared" si="0"/>
        <v>15</v>
      </c>
      <c r="B24" s="8">
        <f t="shared" si="1"/>
        <v>2117.0000166126747</v>
      </c>
    </row>
    <row r="25" spans="1:2" ht="18.75">
      <c r="A25" s="4">
        <f t="shared" si="0"/>
        <v>16</v>
      </c>
      <c r="B25" s="8">
        <f t="shared" si="1"/>
        <v>2225.540928492468</v>
      </c>
    </row>
    <row r="26" spans="1:2" ht="18.75">
      <c r="A26" s="4">
        <f t="shared" si="0"/>
        <v>17</v>
      </c>
      <c r="B26" s="8">
        <f t="shared" si="1"/>
        <v>2339.646851925991</v>
      </c>
    </row>
    <row r="27" ht="12.75">
      <c r="F27" s="1" t="s">
        <v>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Equation.2" shapeId="145060" r:id="rId1"/>
    <oleObject progId="Equation.3" shapeId="15160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5" sqref="C5"/>
    </sheetView>
  </sheetViews>
  <sheetFormatPr defaultColWidth="11.00390625" defaultRowHeight="12.75"/>
  <cols>
    <col min="1" max="16384" width="10.75390625" style="1" customWidth="1"/>
  </cols>
  <sheetData>
    <row r="1" ht="28.5">
      <c r="A1" s="7" t="s">
        <v>15</v>
      </c>
    </row>
    <row r="2" spans="1:4" s="5" customFormat="1" ht="22.5">
      <c r="A2" s="5" t="s">
        <v>0</v>
      </c>
      <c r="B2" s="5">
        <v>1000</v>
      </c>
      <c r="D2" s="10" t="s">
        <v>16</v>
      </c>
    </row>
    <row r="3" spans="1:2" s="5" customFormat="1" ht="22.5">
      <c r="A3" s="5" t="s">
        <v>1</v>
      </c>
      <c r="B3" s="5">
        <v>2000</v>
      </c>
    </row>
    <row r="4" spans="1:2" s="5" customFormat="1" ht="22.5">
      <c r="A4" s="5" t="s">
        <v>2</v>
      </c>
      <c r="B4" s="5">
        <v>0.8</v>
      </c>
    </row>
    <row r="5" spans="1:2" s="5" customFormat="1" ht="33.75" customHeight="1">
      <c r="A5" s="6" t="s">
        <v>3</v>
      </c>
      <c r="B5" s="6" t="s">
        <v>4</v>
      </c>
    </row>
    <row r="6" spans="1:2" s="5" customFormat="1" ht="23.25">
      <c r="A6" s="5">
        <v>0</v>
      </c>
      <c r="B6" s="5">
        <f>B$3-(B$4^A6)*(B$3-B$2)</f>
        <v>1000</v>
      </c>
    </row>
    <row r="7" spans="1:2" s="5" customFormat="1" ht="23.25">
      <c r="A7" s="5">
        <f>A6+1</f>
        <v>1</v>
      </c>
      <c r="B7" s="5">
        <f aca="true" t="shared" si="0" ref="B7:B20">B$3-(B$4^A7)*(B$3-B$2)</f>
        <v>1200</v>
      </c>
    </row>
    <row r="8" spans="1:2" s="5" customFormat="1" ht="22.5">
      <c r="A8" s="5">
        <f aca="true" t="shared" si="1" ref="A8:A20">A7+1</f>
        <v>2</v>
      </c>
      <c r="B8" s="5">
        <f t="shared" si="0"/>
        <v>1360</v>
      </c>
    </row>
    <row r="9" spans="1:2" s="5" customFormat="1" ht="23.25">
      <c r="A9" s="5">
        <f t="shared" si="1"/>
        <v>3</v>
      </c>
      <c r="B9" s="5">
        <f t="shared" si="0"/>
        <v>1488</v>
      </c>
    </row>
    <row r="10" spans="1:2" s="5" customFormat="1" ht="23.25">
      <c r="A10" s="5">
        <f t="shared" si="1"/>
        <v>4</v>
      </c>
      <c r="B10" s="5">
        <f t="shared" si="0"/>
        <v>1590.3999999999999</v>
      </c>
    </row>
    <row r="11" spans="1:2" s="5" customFormat="1" ht="23.25">
      <c r="A11" s="5">
        <f t="shared" si="1"/>
        <v>5</v>
      </c>
      <c r="B11" s="5">
        <f t="shared" si="0"/>
        <v>1672.3199999999997</v>
      </c>
    </row>
    <row r="12" spans="1:2" s="5" customFormat="1" ht="23.25">
      <c r="A12" s="5">
        <f t="shared" si="1"/>
        <v>6</v>
      </c>
      <c r="B12" s="5">
        <f t="shared" si="0"/>
        <v>1737.8559999999998</v>
      </c>
    </row>
    <row r="13" spans="1:2" s="5" customFormat="1" ht="23.25">
      <c r="A13" s="5">
        <f t="shared" si="1"/>
        <v>7</v>
      </c>
      <c r="B13" s="5">
        <f t="shared" si="0"/>
        <v>1790.2848</v>
      </c>
    </row>
    <row r="14" spans="1:2" s="5" customFormat="1" ht="23.25">
      <c r="A14" s="5">
        <f t="shared" si="1"/>
        <v>8</v>
      </c>
      <c r="B14" s="5">
        <f t="shared" si="0"/>
        <v>1832.2278399999998</v>
      </c>
    </row>
    <row r="15" spans="1:2" s="5" customFormat="1" ht="23.25">
      <c r="A15" s="5">
        <f t="shared" si="1"/>
        <v>9</v>
      </c>
      <c r="B15" s="5">
        <f t="shared" si="0"/>
        <v>1865.782272</v>
      </c>
    </row>
    <row r="16" spans="1:2" s="5" customFormat="1" ht="23.25">
      <c r="A16" s="5">
        <f t="shared" si="1"/>
        <v>10</v>
      </c>
      <c r="B16" s="5">
        <f t="shared" si="0"/>
        <v>1892.6258176</v>
      </c>
    </row>
    <row r="17" spans="1:2" s="5" customFormat="1" ht="23.25">
      <c r="A17" s="5">
        <f t="shared" si="1"/>
        <v>11</v>
      </c>
      <c r="B17" s="5">
        <f t="shared" si="0"/>
        <v>1914.10065408</v>
      </c>
    </row>
    <row r="18" spans="1:2" s="5" customFormat="1" ht="23.25">
      <c r="A18" s="5">
        <f t="shared" si="1"/>
        <v>12</v>
      </c>
      <c r="B18" s="5">
        <f t="shared" si="0"/>
        <v>1931.2805232639998</v>
      </c>
    </row>
    <row r="19" spans="1:2" s="5" customFormat="1" ht="22.5">
      <c r="A19" s="5">
        <f t="shared" si="1"/>
        <v>13</v>
      </c>
      <c r="B19" s="5">
        <f t="shared" si="0"/>
        <v>1945.0244186112</v>
      </c>
    </row>
    <row r="20" spans="1:2" s="5" customFormat="1" ht="22.5">
      <c r="A20" s="5">
        <f t="shared" si="1"/>
        <v>14</v>
      </c>
      <c r="B20" s="5">
        <f t="shared" si="0"/>
        <v>1956.01953488896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6"/>
  <legacyDrawing r:id="rId5"/>
  <oleObjects>
    <oleObject progId="Word.Document.8" shapeId="3963176" r:id="rId1"/>
    <oleObject progId="Word.Document.8" shapeId="3968399" r:id="rId2"/>
    <oleObject progId="Word.Document.8" shapeId="84612" r:id="rId3"/>
    <oleObject progId="Equation.3" shapeId="177359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ht="28.5">
      <c r="A1" s="7" t="s">
        <v>21</v>
      </c>
    </row>
    <row r="2" spans="1:4" s="5" customFormat="1" ht="22.5">
      <c r="A2" s="5" t="s">
        <v>0</v>
      </c>
      <c r="B2" s="5">
        <v>100</v>
      </c>
      <c r="D2" s="10" t="s">
        <v>17</v>
      </c>
    </row>
    <row r="3" spans="1:4" s="5" customFormat="1" ht="22.5">
      <c r="A3" s="5" t="s">
        <v>1</v>
      </c>
      <c r="B3" s="5">
        <v>2000</v>
      </c>
      <c r="D3" s="4" t="s">
        <v>18</v>
      </c>
    </row>
    <row r="4" spans="1:4" s="5" customFormat="1" ht="23.25">
      <c r="A4" s="5" t="s">
        <v>6</v>
      </c>
      <c r="B4" s="5">
        <f>B2/B3</f>
        <v>0.05</v>
      </c>
      <c r="D4" s="4" t="s">
        <v>19</v>
      </c>
    </row>
    <row r="5" spans="1:4" s="5" customFormat="1" ht="23.25">
      <c r="A5" s="5" t="s">
        <v>5</v>
      </c>
      <c r="B5" s="5">
        <v>0.7</v>
      </c>
      <c r="D5" s="5" t="s">
        <v>20</v>
      </c>
    </row>
    <row r="6" spans="1:2" s="5" customFormat="1" ht="33.75" customHeight="1">
      <c r="A6" s="6" t="s">
        <v>3</v>
      </c>
      <c r="B6" s="6" t="s">
        <v>4</v>
      </c>
    </row>
    <row r="7" spans="1:2" s="5" customFormat="1" ht="23.25">
      <c r="A7" s="5">
        <v>0</v>
      </c>
      <c r="B7" s="5">
        <f>B$3*B$4^(B$5^A7)</f>
        <v>100</v>
      </c>
    </row>
    <row r="8" spans="1:2" s="5" customFormat="1" ht="23.25">
      <c r="A8" s="5">
        <f aca="true" t="shared" si="0" ref="A8:A21">A7+1</f>
        <v>1</v>
      </c>
      <c r="B8" s="5">
        <f aca="true" t="shared" si="1" ref="B8:B21">B$3*B$4^(B$5^A8)</f>
        <v>245.64560522315819</v>
      </c>
    </row>
    <row r="9" spans="1:2" s="5" customFormat="1" ht="23.25">
      <c r="A9" s="5">
        <f t="shared" si="0"/>
        <v>2</v>
      </c>
      <c r="B9" s="5">
        <f t="shared" si="1"/>
        <v>460.81361044460897</v>
      </c>
    </row>
    <row r="10" spans="1:2" s="5" customFormat="1" ht="23.25">
      <c r="A10" s="5">
        <f t="shared" si="0"/>
        <v>3</v>
      </c>
      <c r="B10" s="5">
        <f t="shared" si="1"/>
        <v>715.7752991568173</v>
      </c>
    </row>
    <row r="11" spans="1:2" s="5" customFormat="1" ht="23.25">
      <c r="A11" s="5">
        <f t="shared" si="0"/>
        <v>4</v>
      </c>
      <c r="B11" s="5">
        <f t="shared" si="1"/>
        <v>974.210247945563</v>
      </c>
    </row>
    <row r="12" spans="1:2" s="5" customFormat="1" ht="23.25">
      <c r="A12" s="5">
        <f t="shared" si="0"/>
        <v>5</v>
      </c>
      <c r="B12" s="5">
        <f t="shared" si="1"/>
        <v>1208.8318225229007</v>
      </c>
    </row>
    <row r="13" spans="1:2" s="5" customFormat="1" ht="23.25">
      <c r="A13" s="5">
        <f t="shared" si="0"/>
        <v>6</v>
      </c>
      <c r="B13" s="5">
        <f t="shared" si="1"/>
        <v>1405.9345956949728</v>
      </c>
    </row>
    <row r="14" spans="1:2" s="5" customFormat="1" ht="23.25">
      <c r="A14" s="5">
        <f t="shared" si="0"/>
        <v>7</v>
      </c>
      <c r="B14" s="5">
        <f t="shared" si="1"/>
        <v>1562.7322728180925</v>
      </c>
    </row>
    <row r="15" spans="1:2" s="5" customFormat="1" ht="23.25">
      <c r="A15" s="5">
        <f t="shared" si="0"/>
        <v>8</v>
      </c>
      <c r="B15" s="5">
        <f t="shared" si="1"/>
        <v>1682.7833466940276</v>
      </c>
    </row>
    <row r="16" spans="1:2" s="5" customFormat="1" ht="22.5">
      <c r="A16" s="5">
        <f t="shared" si="0"/>
        <v>9</v>
      </c>
      <c r="B16" s="5">
        <f t="shared" si="1"/>
        <v>1772.2653335073007</v>
      </c>
    </row>
    <row r="17" spans="1:2" s="5" customFormat="1" ht="22.5">
      <c r="A17" s="5">
        <f t="shared" si="0"/>
        <v>10</v>
      </c>
      <c r="B17" s="5">
        <f t="shared" si="1"/>
        <v>1837.7190549339812</v>
      </c>
    </row>
    <row r="18" spans="1:2" s="5" customFormat="1" ht="22.5">
      <c r="A18" s="5">
        <f t="shared" si="0"/>
        <v>11</v>
      </c>
      <c r="B18" s="5">
        <f t="shared" si="1"/>
        <v>1884.96973518495</v>
      </c>
    </row>
    <row r="19" spans="1:2" s="5" customFormat="1" ht="22.5">
      <c r="A19" s="5">
        <f t="shared" si="0"/>
        <v>12</v>
      </c>
      <c r="B19" s="5">
        <f t="shared" si="1"/>
        <v>1918.7662277643722</v>
      </c>
    </row>
    <row r="20" spans="1:2" s="5" customFormat="1" ht="22.5">
      <c r="A20" s="5">
        <f t="shared" si="0"/>
        <v>13</v>
      </c>
      <c r="B20" s="5">
        <f t="shared" si="1"/>
        <v>1942.7836718596297</v>
      </c>
    </row>
    <row r="21" spans="1:2" s="5" customFormat="1" ht="22.5">
      <c r="A21" s="5">
        <f t="shared" si="0"/>
        <v>14</v>
      </c>
      <c r="B21" s="5">
        <f t="shared" si="1"/>
        <v>1959.7745342505418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5"/>
  <legacyDrawing r:id="rId4"/>
  <oleObjects>
    <oleObject progId="Word.Document.8" shapeId="7911609" r:id="rId1"/>
    <oleObject progId="Word.Document.8" shapeId="7916772" r:id="rId2"/>
    <oleObject progId="Word.Document.8" shapeId="791820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J13" sqref="J13"/>
    </sheetView>
  </sheetViews>
  <sheetFormatPr defaultColWidth="11.00390625" defaultRowHeight="12.75"/>
  <cols>
    <col min="1" max="16384" width="10.75390625" style="1" customWidth="1"/>
  </cols>
  <sheetData>
    <row r="1" ht="28.5">
      <c r="A1" s="7" t="s">
        <v>22</v>
      </c>
    </row>
    <row r="2" s="5" customFormat="1" ht="22.5">
      <c r="D2" s="10"/>
    </row>
    <row r="3" spans="1:4" s="5" customFormat="1" ht="22.5">
      <c r="A3" s="5" t="s">
        <v>1</v>
      </c>
      <c r="B3" s="5">
        <v>2000</v>
      </c>
      <c r="D3" s="4" t="s">
        <v>18</v>
      </c>
    </row>
    <row r="4" spans="1:4" s="5" customFormat="1" ht="22.5">
      <c r="A4" s="5" t="s">
        <v>6</v>
      </c>
      <c r="B4" s="5">
        <v>12</v>
      </c>
      <c r="D4" s="4"/>
    </row>
    <row r="5" spans="1:4" s="5" customFormat="1" ht="22.5">
      <c r="A5" s="5" t="s">
        <v>5</v>
      </c>
      <c r="B5" s="5">
        <v>0.5</v>
      </c>
      <c r="D5" s="5" t="s">
        <v>20</v>
      </c>
    </row>
    <row r="6" spans="1:2" s="5" customFormat="1" ht="33.75" customHeight="1">
      <c r="A6" s="6" t="s">
        <v>3</v>
      </c>
      <c r="B6" s="6" t="s">
        <v>4</v>
      </c>
    </row>
    <row r="7" spans="1:2" s="5" customFormat="1" ht="23.25">
      <c r="A7" s="5">
        <v>0</v>
      </c>
      <c r="B7" s="5">
        <f>B$3/(1+B$4*2.718^(-B$5*A7))</f>
        <v>153.84615384615384</v>
      </c>
    </row>
    <row r="8" spans="1:2" s="5" customFormat="1" ht="23.25">
      <c r="A8" s="5">
        <f aca="true" t="shared" si="0" ref="A8:A21">A7+1</f>
        <v>1</v>
      </c>
      <c r="B8" s="5">
        <f aca="true" t="shared" si="1" ref="B8:B21">B$3/(1+B$4*2.718^(-B$5*A8))</f>
        <v>241.58250302528396</v>
      </c>
    </row>
    <row r="9" spans="1:2" s="5" customFormat="1" ht="23.25">
      <c r="A9" s="5">
        <f t="shared" si="0"/>
        <v>2</v>
      </c>
      <c r="B9" s="5">
        <f t="shared" si="1"/>
        <v>369.3436608234814</v>
      </c>
    </row>
    <row r="10" spans="1:2" s="5" customFormat="1" ht="22.5">
      <c r="A10" s="5">
        <f t="shared" si="0"/>
        <v>3</v>
      </c>
      <c r="B10" s="5">
        <f t="shared" si="1"/>
        <v>543.7769856801889</v>
      </c>
    </row>
    <row r="11" spans="1:2" s="5" customFormat="1" ht="23.25">
      <c r="A11" s="5">
        <f t="shared" si="0"/>
        <v>4</v>
      </c>
      <c r="B11" s="5">
        <f t="shared" si="1"/>
        <v>762.0905072767415</v>
      </c>
    </row>
    <row r="12" spans="1:2" s="5" customFormat="1" ht="23.25">
      <c r="A12" s="5">
        <f t="shared" si="0"/>
        <v>5</v>
      </c>
      <c r="B12" s="5">
        <f t="shared" si="1"/>
        <v>1007.4169337586177</v>
      </c>
    </row>
    <row r="13" spans="1:2" s="5" customFormat="1" ht="23.25">
      <c r="A13" s="5">
        <f t="shared" si="0"/>
        <v>6</v>
      </c>
      <c r="B13" s="5">
        <f t="shared" si="1"/>
        <v>1251.853771500863</v>
      </c>
    </row>
    <row r="14" spans="1:2" s="5" customFormat="1" ht="22.5">
      <c r="A14" s="5">
        <f t="shared" si="0"/>
        <v>7</v>
      </c>
      <c r="B14" s="5">
        <f t="shared" si="1"/>
        <v>1467.8897717929597</v>
      </c>
    </row>
    <row r="15" spans="1:2" s="5" customFormat="1" ht="22.5">
      <c r="A15" s="5">
        <f t="shared" si="0"/>
        <v>8</v>
      </c>
      <c r="B15" s="5">
        <f t="shared" si="1"/>
        <v>1639.507084611543</v>
      </c>
    </row>
    <row r="16" spans="1:2" s="5" customFormat="1" ht="22.5">
      <c r="A16" s="5">
        <f t="shared" si="0"/>
        <v>9</v>
      </c>
      <c r="B16" s="5">
        <f t="shared" si="1"/>
        <v>1764.6485234470344</v>
      </c>
    </row>
    <row r="17" spans="1:2" s="5" customFormat="1" ht="22.5">
      <c r="A17" s="5">
        <f t="shared" si="0"/>
        <v>10</v>
      </c>
      <c r="B17" s="5">
        <f t="shared" si="1"/>
        <v>1850.3145625359198</v>
      </c>
    </row>
    <row r="18" spans="1:2" s="5" customFormat="1" ht="22.5">
      <c r="A18" s="5">
        <f t="shared" si="0"/>
        <v>11</v>
      </c>
      <c r="B18" s="5">
        <f t="shared" si="1"/>
        <v>1906.4518714415453</v>
      </c>
    </row>
    <row r="19" spans="1:2" s="5" customFormat="1" ht="22.5">
      <c r="A19" s="5">
        <f t="shared" si="0"/>
        <v>12</v>
      </c>
      <c r="B19" s="5">
        <f t="shared" si="1"/>
        <v>1942.193454375926</v>
      </c>
    </row>
    <row r="20" spans="1:2" s="5" customFormat="1" ht="22.5">
      <c r="A20" s="5">
        <f t="shared" si="0"/>
        <v>13</v>
      </c>
      <c r="B20" s="5">
        <f t="shared" si="1"/>
        <v>1964.533426837286</v>
      </c>
    </row>
    <row r="21" spans="1:2" s="5" customFormat="1" ht="22.5">
      <c r="A21" s="5">
        <f t="shared" si="0"/>
        <v>14</v>
      </c>
      <c r="B21" s="5">
        <f t="shared" si="1"/>
        <v>1978.3361733783631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4"/>
  <legacyDrawing r:id="rId3"/>
  <oleObjects>
    <oleObject progId="Word.Document.8" shapeId="7950511" r:id="rId1"/>
    <oleObject progId="Equation.3" shapeId="8010545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CAUP</dc:creator>
  <cp:keywords/>
  <dc:description/>
  <cp:lastModifiedBy>S Campbell</cp:lastModifiedBy>
  <dcterms:created xsi:type="dcterms:W3CDTF">2000-03-28T19:28:20Z</dcterms:created>
  <cp:category/>
  <cp:version/>
  <cp:contentType/>
  <cp:contentStatus/>
</cp:coreProperties>
</file>