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1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27840" windowHeight="15320" tabRatio="752" activeTab="10"/>
  </bookViews>
  <sheets>
    <sheet name="DATA" sheetId="1" r:id="rId1"/>
    <sheet name="Histogram" sheetId="2" r:id="rId2"/>
    <sheet name="DATA (GRAPHS)" sheetId="3" r:id="rId3"/>
    <sheet name="scatterplot 1" sheetId="4" r:id="rId4"/>
    <sheet name="scatterplot 1 (2)" sheetId="5" r:id="rId5"/>
    <sheet name="scatterplot 1 (3)" sheetId="6" r:id="rId6"/>
    <sheet name="scatterplot 1 (4)" sheetId="7" r:id="rId7"/>
    <sheet name="scatterplot 2" sheetId="8" r:id="rId8"/>
    <sheet name="scatterplot 3" sheetId="9" r:id="rId9"/>
    <sheet name="correlation matrix" sheetId="10" r:id="rId10"/>
    <sheet name="equation" sheetId="11" r:id="rId11"/>
    <sheet name="regression results" sheetId="12" r:id="rId12"/>
    <sheet name="regression results (rounded)" sheetId="13" r:id="rId13"/>
    <sheet name="equation with values" sheetId="14" r:id="rId14"/>
    <sheet name="creating the data" sheetId="15" r:id="rId15"/>
  </sheets>
  <definedNames/>
  <calcPr fullCalcOnLoad="1"/>
</workbook>
</file>

<file path=xl/sharedStrings.xml><?xml version="1.0" encoding="utf-8"?>
<sst xmlns="http://schemas.openxmlformats.org/spreadsheetml/2006/main" count="162" uniqueCount="51">
  <si>
    <t>case</t>
  </si>
  <si>
    <t>housing price</t>
  </si>
  <si>
    <t>bedrooms</t>
  </si>
  <si>
    <t>bathrooms</t>
  </si>
  <si>
    <t>house size (sq feet)</t>
  </si>
  <si>
    <t>lot size (acres)</t>
  </si>
  <si>
    <t>fireplace</t>
  </si>
  <si>
    <t>garage</t>
  </si>
  <si>
    <t>view</t>
  </si>
  <si>
    <t>hottub</t>
  </si>
  <si>
    <t>distance to beach (miles)</t>
  </si>
  <si>
    <t>COEFFICIENTS</t>
  </si>
  <si>
    <t>PLUS MINUS</t>
  </si>
  <si>
    <t>ACCURACY</t>
  </si>
  <si>
    <t>Y</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</si>
  <si>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</si>
  <si>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</si>
  <si>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</si>
  <si>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</si>
  <si>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</si>
  <si>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</si>
  <si>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</si>
  <si>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</si>
  <si>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</si>
  <si>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</si>
  <si>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</si>
  <si>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</si>
  <si>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</si>
  <si>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</si>
  <si>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</si>
  <si>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</si>
  <si>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</si>
  <si>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</si>
  <si>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</si>
  <si>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</si>
  <si>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</si>
  <si>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</si>
  <si>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</si>
  <si>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</si>
  <si>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dependent</t>
  </si>
  <si>
    <t>independent variables</t>
  </si>
  <si>
    <t>HOUSE ONE</t>
  </si>
  <si>
    <t>value</t>
  </si>
  <si>
    <t>product</t>
  </si>
  <si>
    <t>TOTAL</t>
  </si>
  <si>
    <t>HOUSE TWO</t>
  </si>
  <si>
    <t>More</t>
  </si>
  <si>
    <t>Frequency</t>
  </si>
  <si>
    <t>100000</t>
  </si>
  <si>
    <t>Correlation matrix (r)</t>
  </si>
  <si>
    <t>R-Square Values (percent of variation explained by dependent variable)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</si>
</sst>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0"/>
    <numFmt numFmtId="168" formatCode="0.000E+00;\ࠄ"/>
    <numFmt numFmtId="169" formatCode="0.000E+00;\̅"/>
    <numFmt numFmtId="170" formatCode="0.00E+00;\̅"/>
    <numFmt numFmtId="171" formatCode="_(* #,##0.000_);_(* \(#,##0.000\);_(* &quot;-&quot;??_);_(@_)"/>
    <numFmt numFmtId="172" formatCode="_(* #,##0.0000_);_(* \(#,##0.0000\);_(* &quot;-&quot;??_);_(@_)"/>
    <numFmt numFmtId="173" formatCode="#,##0.0"/>
    <numFmt numFmtId="174" formatCode="0.00000000"/>
    <numFmt numFmtId="175" formatCode="0.0000000"/>
    <numFmt numFmtId="176" formatCode="0.000000"/>
    <numFmt numFmtId="177" formatCode="0.00000"/>
    <numFmt numFmtId="178" formatCode="0.000"/>
    <numFmt numFmtId="179" formatCode="0.0000E+00;\ႀ"/>
    <numFmt numFmtId="180" formatCode="0.0000E+00;\ႀ"/>
    <numFmt numFmtId="181" formatCode="0.000E+00;\ႀ"/>
    <numFmt numFmtId="182" formatCode="0.00000E+00;\ႀ"/>
  </numFmts>
  <fonts count="44">
    <font>
      <sz val="10"/>
      <name val="Verdana"/>
      <family val="0"/>
    </font>
    <font>
      <b/>
      <sz val="10"/>
      <name val="Verdana"/>
      <family val="0"/>
    </font>
    <font>
      <i/>
      <sz val="10"/>
      <name val="Verdana"/>
      <family val="0"/>
    </font>
    <font>
      <b/>
      <i/>
      <sz val="10"/>
      <name val="Verdana"/>
      <family val="0"/>
    </font>
    <font>
      <sz val="12"/>
      <name val="Verdana"/>
      <family val="0"/>
    </font>
    <font>
      <b/>
      <sz val="12"/>
      <name val="Verdana"/>
      <family val="0"/>
    </font>
    <font>
      <u val="single"/>
      <sz val="10"/>
      <color indexed="12"/>
      <name val="Verdana"/>
      <family val="0"/>
    </font>
    <font>
      <u val="single"/>
      <sz val="10"/>
      <color indexed="36"/>
      <name val="Verdana"/>
      <family val="0"/>
    </font>
    <font>
      <sz val="14"/>
      <name val="Verdana"/>
      <family val="0"/>
    </font>
    <font>
      <b/>
      <sz val="14"/>
      <name val="Verdana"/>
      <family val="0"/>
    </font>
    <font>
      <b/>
      <sz val="14"/>
      <color indexed="10"/>
      <name val="Verdana"/>
      <family val="0"/>
    </font>
    <font>
      <b/>
      <sz val="24"/>
      <color indexed="10"/>
      <name val="Verdana"/>
      <family val="0"/>
    </font>
    <font>
      <b/>
      <sz val="24"/>
      <name val="Verdana"/>
      <family val="0"/>
    </font>
    <font>
      <b/>
      <sz val="24"/>
      <color indexed="17"/>
      <name val="Verdana"/>
      <family val="0"/>
    </font>
    <font>
      <b/>
      <sz val="24"/>
      <color indexed="56"/>
      <name val="Verdana"/>
      <family val="0"/>
    </font>
    <font>
      <sz val="24"/>
      <name val="Verdana"/>
      <family val="0"/>
    </font>
    <font>
      <b/>
      <sz val="12"/>
      <color indexed="10"/>
      <name val="Verdana"/>
      <family val="0"/>
    </font>
    <font>
      <b/>
      <sz val="24"/>
      <color indexed="63"/>
      <name val="Verdana"/>
      <family val="0"/>
    </font>
    <font>
      <sz val="8"/>
      <name val="Verdana"/>
      <family val="0"/>
    </font>
    <font>
      <i/>
      <sz val="14"/>
      <name val="Verdana"/>
      <family val="0"/>
    </font>
    <font>
      <b/>
      <i/>
      <sz val="14"/>
      <color indexed="10"/>
      <name val="Verdana"/>
      <family val="0"/>
    </font>
    <font>
      <b/>
      <sz val="14"/>
      <color indexed="58"/>
      <name val="Verdana"/>
      <family val="0"/>
    </font>
    <font>
      <sz val="10"/>
      <color indexed="58"/>
      <name val="Verdana"/>
      <family val="0"/>
    </font>
    <font>
      <b/>
      <sz val="14"/>
      <color indexed="56"/>
      <name val="Verdana"/>
      <family val="0"/>
    </font>
    <font>
      <sz val="10"/>
      <color indexed="56"/>
      <name val="Verdana"/>
      <family val="0"/>
    </font>
    <font>
      <b/>
      <sz val="24"/>
      <color indexed="58"/>
      <name val="Verdana"/>
      <family val="0"/>
    </font>
    <font>
      <sz val="18"/>
      <name val="Verdana"/>
      <family val="0"/>
    </font>
    <font>
      <sz val="18"/>
      <color indexed="56"/>
      <name val="Verdana"/>
      <family val="0"/>
    </font>
    <font>
      <sz val="18"/>
      <color indexed="58"/>
      <name val="Verdana"/>
      <family val="0"/>
    </font>
    <font>
      <b/>
      <sz val="24"/>
      <color indexed="61"/>
      <name val="Verdana"/>
      <family val="0"/>
    </font>
    <font>
      <b/>
      <sz val="16"/>
      <name val="Verdana"/>
      <family val="0"/>
    </font>
    <font>
      <b/>
      <vertAlign val="superscript"/>
      <sz val="16"/>
      <name val="Verdana"/>
      <family val="0"/>
    </font>
    <font>
      <b/>
      <sz val="12"/>
      <color indexed="56"/>
      <name val="Verdana"/>
      <family val="0"/>
    </font>
    <font>
      <vertAlign val="superscript"/>
      <sz val="18"/>
      <name val="Verdana"/>
      <family val="0"/>
    </font>
    <font>
      <b/>
      <sz val="10"/>
      <color indexed="10"/>
      <name val="Verdana"/>
      <family val="0"/>
    </font>
    <font>
      <b/>
      <sz val="10"/>
      <color indexed="52"/>
      <name val="Verdana"/>
      <family val="0"/>
    </font>
    <font>
      <b/>
      <sz val="18"/>
      <color indexed="10"/>
      <name val="Verdana"/>
      <family val="0"/>
    </font>
    <font>
      <b/>
      <sz val="14.25"/>
      <name val="Verdana"/>
      <family val="0"/>
    </font>
    <font>
      <b/>
      <sz val="11.75"/>
      <name val="Verdana"/>
      <family val="0"/>
    </font>
    <font>
      <sz val="11.75"/>
      <name val="Verdana"/>
      <family val="0"/>
    </font>
    <font>
      <sz val="20"/>
      <color indexed="10"/>
      <name val="Verdana"/>
      <family val="0"/>
    </font>
    <font>
      <b/>
      <i/>
      <sz val="14"/>
      <name val="Verdana"/>
      <family val="0"/>
    </font>
    <font>
      <b/>
      <sz val="16"/>
      <color indexed="10"/>
      <name val="Verdana"/>
      <family val="0"/>
    </font>
    <font>
      <b/>
      <i/>
      <sz val="22"/>
      <name val="Verdana"/>
      <family val="0"/>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4">
    <border>
      <left/>
      <right/>
      <top/>
      <bottom/>
      <diagonal/>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wrapText="1"/>
    </xf>
    <xf numFmtId="0" fontId="16" fillId="0" borderId="0" xfId="0" applyFont="1" applyAlignment="1">
      <alignment wrapText="1"/>
    </xf>
    <xf numFmtId="165" fontId="16" fillId="0" borderId="0" xfId="15" applyNumberFormat="1" applyFont="1" applyAlignment="1">
      <alignment/>
    </xf>
    <xf numFmtId="0" fontId="8" fillId="0" borderId="0" xfId="0" applyFont="1" applyAlignment="1">
      <alignment/>
    </xf>
    <xf numFmtId="0" fontId="9" fillId="0" borderId="0" xfId="0" applyFont="1" applyAlignment="1">
      <alignment wrapText="1"/>
    </xf>
    <xf numFmtId="0" fontId="9" fillId="0" borderId="0" xfId="0" applyFont="1" applyAlignment="1">
      <alignment/>
    </xf>
    <xf numFmtId="165" fontId="10" fillId="0" borderId="0" xfId="15" applyNumberFormat="1" applyFont="1" applyAlignment="1">
      <alignment wrapText="1"/>
    </xf>
    <xf numFmtId="165" fontId="10" fillId="0" borderId="0" xfId="15" applyNumberFormat="1" applyFont="1" applyAlignment="1">
      <alignment/>
    </xf>
    <xf numFmtId="165" fontId="9" fillId="0" borderId="0" xfId="15" applyNumberFormat="1" applyFont="1" applyAlignment="1">
      <alignment/>
    </xf>
    <xf numFmtId="0" fontId="9" fillId="2" borderId="0" xfId="0" applyFont="1" applyFill="1" applyAlignment="1">
      <alignment/>
    </xf>
    <xf numFmtId="165" fontId="9" fillId="2" borderId="0" xfId="15" applyNumberFormat="1" applyFont="1" applyFill="1" applyAlignment="1">
      <alignment/>
    </xf>
    <xf numFmtId="0" fontId="9" fillId="2" borderId="0" xfId="0" applyFont="1" applyFill="1" applyAlignment="1">
      <alignment horizontal="right" wrapText="1"/>
    </xf>
    <xf numFmtId="165" fontId="9" fillId="2" borderId="0" xfId="15" applyNumberFormat="1" applyFont="1" applyFill="1" applyAlignment="1">
      <alignment horizontal="right" wrapText="1"/>
    </xf>
    <xf numFmtId="0" fontId="19" fillId="0" borderId="1" xfId="0" applyFont="1" applyFill="1" applyBorder="1" applyAlignment="1">
      <alignment horizontal="centerContinuous"/>
    </xf>
    <xf numFmtId="0" fontId="8" fillId="0" borderId="0" xfId="0" applyFont="1" applyFill="1" applyBorder="1" applyAlignment="1">
      <alignment/>
    </xf>
    <xf numFmtId="0" fontId="8" fillId="0" borderId="2" xfId="0" applyFont="1" applyFill="1" applyBorder="1" applyAlignment="1">
      <alignment/>
    </xf>
    <xf numFmtId="0" fontId="19" fillId="0" borderId="1" xfId="0" applyFont="1" applyFill="1" applyBorder="1" applyAlignment="1">
      <alignment horizontal="center"/>
    </xf>
    <xf numFmtId="0" fontId="20" fillId="0" borderId="1" xfId="0" applyFont="1" applyFill="1" applyBorder="1" applyAlignment="1">
      <alignment horizontal="center"/>
    </xf>
    <xf numFmtId="0" fontId="10" fillId="0" borderId="0" xfId="0" applyFont="1" applyFill="1" applyBorder="1" applyAlignment="1">
      <alignment/>
    </xf>
    <xf numFmtId="0" fontId="10" fillId="0" borderId="2" xfId="0" applyFont="1" applyFill="1" applyBorder="1" applyAlignment="1">
      <alignment/>
    </xf>
    <xf numFmtId="3" fontId="10" fillId="0" borderId="0" xfId="15" applyNumberFormat="1" applyFont="1" applyFill="1" applyBorder="1" applyAlignment="1">
      <alignment/>
    </xf>
    <xf numFmtId="0" fontId="21" fillId="0" borderId="0" xfId="0" applyFont="1" applyFill="1" applyBorder="1" applyAlignment="1">
      <alignment/>
    </xf>
    <xf numFmtId="3" fontId="21" fillId="0" borderId="0" xfId="15" applyNumberFormat="1" applyFont="1" applyFill="1" applyBorder="1" applyAlignment="1">
      <alignment/>
    </xf>
    <xf numFmtId="0" fontId="22" fillId="0" borderId="0" xfId="0" applyFont="1" applyAlignment="1">
      <alignment/>
    </xf>
    <xf numFmtId="0" fontId="21" fillId="0" borderId="2" xfId="0" applyFont="1" applyFill="1" applyBorder="1" applyAlignment="1">
      <alignment/>
    </xf>
    <xf numFmtId="3" fontId="21" fillId="0" borderId="2" xfId="15" applyNumberFormat="1" applyFont="1" applyFill="1" applyBorder="1" applyAlignment="1">
      <alignment/>
    </xf>
    <xf numFmtId="0" fontId="23" fillId="0" borderId="0" xfId="0" applyFont="1" applyFill="1" applyBorder="1" applyAlignment="1">
      <alignment/>
    </xf>
    <xf numFmtId="3" fontId="23" fillId="0" borderId="0" xfId="15" applyNumberFormat="1" applyFont="1" applyFill="1" applyBorder="1" applyAlignment="1">
      <alignment/>
    </xf>
    <xf numFmtId="0" fontId="24" fillId="0" borderId="0" xfId="0" applyFont="1" applyAlignment="1">
      <alignment/>
    </xf>
    <xf numFmtId="0" fontId="15" fillId="0" borderId="0" xfId="0" applyFont="1" applyAlignment="1">
      <alignment/>
    </xf>
    <xf numFmtId="0" fontId="25" fillId="0" borderId="0" xfId="0" applyFont="1" applyFill="1" applyBorder="1" applyAlignment="1">
      <alignment/>
    </xf>
    <xf numFmtId="0" fontId="26" fillId="0" borderId="0" xfId="0" applyFont="1" applyAlignment="1">
      <alignment/>
    </xf>
    <xf numFmtId="3" fontId="26" fillId="0" borderId="0" xfId="0" applyNumberFormat="1" applyFont="1" applyAlignment="1">
      <alignment/>
    </xf>
    <xf numFmtId="0" fontId="26" fillId="2" borderId="0" xfId="0" applyFont="1" applyFill="1" applyAlignment="1">
      <alignment/>
    </xf>
    <xf numFmtId="0" fontId="27" fillId="2" borderId="0" xfId="0" applyFont="1" applyFill="1" applyAlignment="1">
      <alignment/>
    </xf>
    <xf numFmtId="0" fontId="28" fillId="2" borderId="0" xfId="0" applyFont="1" applyFill="1" applyAlignment="1">
      <alignment/>
    </xf>
    <xf numFmtId="0" fontId="26" fillId="3" borderId="0" xfId="0" applyFont="1" applyFill="1" applyAlignment="1">
      <alignment/>
    </xf>
    <xf numFmtId="0" fontId="27" fillId="3" borderId="0" xfId="0" applyFont="1" applyFill="1" applyAlignment="1">
      <alignment/>
    </xf>
    <xf numFmtId="0" fontId="28" fillId="3" borderId="0" xfId="0" applyFont="1" applyFill="1" applyAlignment="1">
      <alignment/>
    </xf>
    <xf numFmtId="3" fontId="26" fillId="2" borderId="0" xfId="15" applyNumberFormat="1" applyFont="1" applyFill="1" applyAlignment="1">
      <alignment/>
    </xf>
    <xf numFmtId="3" fontId="27" fillId="2" borderId="0" xfId="15" applyNumberFormat="1" applyFont="1" applyFill="1" applyAlignment="1">
      <alignment/>
    </xf>
    <xf numFmtId="3" fontId="26" fillId="3" borderId="0" xfId="15" applyNumberFormat="1" applyFont="1" applyFill="1" applyAlignment="1">
      <alignment/>
    </xf>
    <xf numFmtId="3" fontId="27" fillId="3" borderId="0" xfId="15" applyNumberFormat="1" applyFont="1" applyFill="1" applyAlignment="1">
      <alignment/>
    </xf>
    <xf numFmtId="0" fontId="26" fillId="2" borderId="0" xfId="0" applyFont="1" applyFill="1" applyAlignment="1">
      <alignment horizontal="right"/>
    </xf>
    <xf numFmtId="0" fontId="26" fillId="3" borderId="0" xfId="0" applyFont="1" applyFill="1" applyAlignment="1">
      <alignment horizontal="right"/>
    </xf>
    <xf numFmtId="0" fontId="9" fillId="0" borderId="3" xfId="0" applyFont="1" applyBorder="1" applyAlignment="1">
      <alignment/>
    </xf>
    <xf numFmtId="165" fontId="10" fillId="0" borderId="3" xfId="15" applyNumberFormat="1" applyFont="1" applyBorder="1" applyAlignment="1">
      <alignment/>
    </xf>
    <xf numFmtId="0" fontId="9" fillId="2" borderId="3" xfId="0" applyFont="1" applyFill="1" applyBorder="1" applyAlignment="1">
      <alignment/>
    </xf>
    <xf numFmtId="165" fontId="9" fillId="2" borderId="3" xfId="15" applyNumberFormat="1" applyFont="1" applyFill="1" applyBorder="1" applyAlignment="1">
      <alignment/>
    </xf>
    <xf numFmtId="0" fontId="9" fillId="2" borderId="0" xfId="0" applyFont="1" applyFill="1" applyAlignment="1">
      <alignment horizontal="center"/>
    </xf>
    <xf numFmtId="0" fontId="0" fillId="0" borderId="0" xfId="0" applyFill="1" applyBorder="1" applyAlignment="1">
      <alignment/>
    </xf>
    <xf numFmtId="0" fontId="0" fillId="0" borderId="2" xfId="0" applyFill="1" applyBorder="1" applyAlignment="1">
      <alignment/>
    </xf>
    <xf numFmtId="0" fontId="2" fillId="0" borderId="1" xfId="0" applyFont="1" applyFill="1" applyBorder="1" applyAlignment="1">
      <alignment horizontal="center"/>
    </xf>
    <xf numFmtId="165" fontId="0" fillId="0" borderId="0" xfId="0" applyNumberFormat="1" applyAlignment="1">
      <alignment/>
    </xf>
    <xf numFmtId="165" fontId="32" fillId="0" borderId="0" xfId="15" applyNumberFormat="1" applyFont="1" applyAlignment="1">
      <alignment/>
    </xf>
    <xf numFmtId="165" fontId="32" fillId="0" borderId="0" xfId="0" applyNumberFormat="1" applyFont="1" applyAlignment="1">
      <alignment/>
    </xf>
    <xf numFmtId="165" fontId="0" fillId="0" borderId="0" xfId="0" applyNumberFormat="1" applyFill="1" applyBorder="1" applyAlignment="1">
      <alignment/>
    </xf>
    <xf numFmtId="0" fontId="41" fillId="0" borderId="1" xfId="0" applyFont="1" applyFill="1" applyBorder="1" applyAlignment="1">
      <alignment horizontal="centerContinuous"/>
    </xf>
    <xf numFmtId="0" fontId="9" fillId="0" borderId="0" xfId="0" applyFont="1" applyFill="1" applyBorder="1" applyAlignment="1">
      <alignment/>
    </xf>
    <xf numFmtId="178" fontId="9" fillId="0" borderId="0" xfId="0" applyNumberFormat="1" applyFont="1" applyFill="1" applyBorder="1" applyAlignment="1">
      <alignment/>
    </xf>
    <xf numFmtId="166" fontId="9" fillId="0" borderId="0" xfId="0" applyNumberFormat="1" applyFont="1" applyFill="1" applyBorder="1" applyAlignment="1">
      <alignment/>
    </xf>
    <xf numFmtId="0" fontId="9" fillId="0" borderId="2" xfId="0" applyFont="1" applyFill="1" applyBorder="1" applyAlignment="1">
      <alignment/>
    </xf>
    <xf numFmtId="0" fontId="41" fillId="0" borderId="1" xfId="0" applyFont="1" applyFill="1" applyBorder="1" applyAlignment="1">
      <alignment horizontal="center"/>
    </xf>
    <xf numFmtId="181" fontId="9" fillId="0" borderId="0" xfId="0" applyNumberFormat="1" applyFont="1" applyFill="1" applyBorder="1" applyAlignment="1">
      <alignment/>
    </xf>
    <xf numFmtId="167" fontId="9" fillId="0" borderId="0" xfId="0" applyNumberFormat="1" applyFont="1" applyFill="1" applyBorder="1" applyAlignment="1">
      <alignment/>
    </xf>
    <xf numFmtId="181" fontId="9" fillId="0" borderId="2" xfId="0" applyNumberFormat="1" applyFont="1" applyFill="1" applyBorder="1" applyAlignment="1">
      <alignment/>
    </xf>
    <xf numFmtId="2" fontId="9" fillId="0" borderId="0" xfId="0" applyNumberFormat="1" applyFont="1" applyFill="1" applyBorder="1" applyAlignment="1">
      <alignment/>
    </xf>
    <xf numFmtId="166" fontId="9" fillId="0" borderId="2" xfId="0" applyNumberFormat="1" applyFont="1" applyFill="1" applyBorder="1" applyAlignment="1">
      <alignment/>
    </xf>
    <xf numFmtId="2" fontId="9" fillId="0" borderId="2" xfId="0" applyNumberFormat="1" applyFont="1" applyFill="1" applyBorder="1" applyAlignment="1">
      <alignment/>
    </xf>
    <xf numFmtId="164" fontId="10" fillId="0" borderId="0" xfId="15" applyNumberFormat="1" applyFont="1" applyFill="1" applyBorder="1" applyAlignment="1">
      <alignment/>
    </xf>
    <xf numFmtId="164" fontId="10" fillId="0" borderId="2" xfId="15" applyNumberFormat="1" applyFont="1" applyFill="1" applyBorder="1" applyAlignment="1">
      <alignment/>
    </xf>
    <xf numFmtId="166" fontId="10" fillId="0" borderId="0" xfId="15" applyNumberFormat="1" applyFont="1" applyFill="1" applyBorder="1" applyAlignment="1">
      <alignment/>
    </xf>
    <xf numFmtId="2" fontId="9" fillId="2" borderId="2" xfId="0" applyNumberFormat="1" applyFont="1" applyFill="1" applyBorder="1" applyAlignment="1">
      <alignment/>
    </xf>
    <xf numFmtId="0" fontId="30" fillId="2" borderId="0" xfId="0" applyFont="1" applyFill="1" applyAlignment="1">
      <alignment horizontal="right" wrapText="1"/>
    </xf>
    <xf numFmtId="165" fontId="30" fillId="2" borderId="0" xfId="15" applyNumberFormat="1" applyFont="1" applyFill="1" applyAlignment="1">
      <alignment horizontal="right" wrapText="1"/>
    </xf>
    <xf numFmtId="0" fontId="30" fillId="0" borderId="0" xfId="0" applyFont="1" applyAlignment="1">
      <alignment/>
    </xf>
    <xf numFmtId="0" fontId="30" fillId="0" borderId="0" xfId="0" applyFont="1" applyFill="1" applyBorder="1" applyAlignment="1">
      <alignment/>
    </xf>
    <xf numFmtId="2" fontId="30" fillId="0" borderId="0" xfId="0" applyNumberFormat="1" applyFont="1" applyFill="1" applyBorder="1" applyAlignment="1">
      <alignment/>
    </xf>
    <xf numFmtId="2" fontId="30" fillId="0" borderId="2" xfId="0" applyNumberFormat="1" applyFont="1" applyFill="1" applyBorder="1" applyAlignment="1">
      <alignment/>
    </xf>
    <xf numFmtId="0" fontId="30" fillId="0" borderId="0" xfId="0" applyFont="1" applyAlignment="1">
      <alignment/>
    </xf>
    <xf numFmtId="165" fontId="42" fillId="2" borderId="0" xfId="15" applyNumberFormat="1" applyFont="1" applyFill="1" applyAlignment="1">
      <alignment wrapText="1"/>
    </xf>
    <xf numFmtId="0" fontId="42" fillId="2" borderId="0" xfId="0" applyFont="1" applyFill="1" applyBorder="1" applyAlignment="1">
      <alignment/>
    </xf>
    <xf numFmtId="0" fontId="30" fillId="2" borderId="0" xfId="0" applyFont="1" applyFill="1" applyBorder="1" applyAlignment="1">
      <alignment/>
    </xf>
    <xf numFmtId="0" fontId="30" fillId="2" borderId="2" xfId="0" applyFont="1" applyFill="1" applyBorder="1" applyAlignment="1">
      <alignment/>
    </xf>
    <xf numFmtId="2" fontId="30" fillId="0" borderId="0" xfId="0" applyNumberFormat="1" applyFont="1" applyAlignment="1">
      <alignment/>
    </xf>
    <xf numFmtId="0" fontId="43" fillId="0" borderId="1" xfId="0" applyFont="1" applyFill="1" applyBorder="1" applyAlignment="1">
      <alignment horizontal="center" wrapText="1"/>
    </xf>
    <xf numFmtId="0" fontId="43" fillId="0" borderId="1"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worksheet" Target="worksheets/sheet3.xml" /><Relationship Id="rId11" Type="http://schemas.openxmlformats.org/officeDocument/2006/relationships/worksheet" Target="worksheets/sheet4.xml" /><Relationship Id="rId12" Type="http://schemas.openxmlformats.org/officeDocument/2006/relationships/worksheet" Target="worksheets/sheet5.xml" /><Relationship Id="rId13" Type="http://schemas.openxmlformats.org/officeDocument/2006/relationships/worksheet" Target="worksheets/sheet6.xml" /><Relationship Id="rId14" Type="http://schemas.openxmlformats.org/officeDocument/2006/relationships/worksheet" Target="worksheets/sheet7.xml" /><Relationship Id="rId15" Type="http://schemas.openxmlformats.org/officeDocument/2006/relationships/worksheet" Target="worksheets/sheet8.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Verdana"/>
                <a:ea typeface="Verdana"/>
                <a:cs typeface="Verdana"/>
              </a:rPr>
              <a:t>Histogram</a:t>
            </a:r>
          </a:p>
        </c:rich>
      </c:tx>
      <c:layout/>
      <c:spPr>
        <a:noFill/>
        <a:ln>
          <a:noFill/>
        </a:ln>
      </c:spPr>
    </c:title>
    <c:plotArea>
      <c:layout/>
      <c:barChart>
        <c:barDir val="col"/>
        <c:grouping val="clustered"/>
        <c:varyColors val="0"/>
        <c:ser>
          <c:idx val="0"/>
          <c:order val="0"/>
          <c:tx>
            <c:v>Frequency</c:v>
          </c:tx>
          <c:spPr>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'DATA (GRAPHS)'!$A$48:$A$52</c:f>
              <c:numCache>
                <c:ptCount val="5"/>
                <c:pt idx="0">
                  <c:v>400000</c:v>
                </c:pt>
                <c:pt idx="1">
                  <c:v>500000</c:v>
                </c:pt>
                <c:pt idx="2">
                  <c:v>600000</c:v>
                </c:pt>
                <c:pt idx="3">
                  <c:v>700000</c:v>
                </c:pt>
                <c:pt idx="4">
                  <c:v>800000</c:v>
                </c:pt>
              </c:numCache>
            </c:numRef>
          </c:cat>
          <c:val>
            <c:numRef>
              <c:f>'DATA (GRAPHS)'!$B$48:$B$52</c:f>
              <c:numCache>
                <c:ptCount val="5"/>
                <c:pt idx="0">
                  <c:v>6</c:v>
                </c:pt>
                <c:pt idx="1">
                  <c:v>7</c:v>
                </c:pt>
                <c:pt idx="2">
                  <c:v>6</c:v>
                </c:pt>
                <c:pt idx="3">
                  <c:v>3</c:v>
                </c:pt>
                <c:pt idx="4">
                  <c:v>9</c:v>
                </c:pt>
              </c:numCache>
            </c:numRef>
          </c:val>
        </c:ser>
        <c:gapWidth val="0"/>
        <c:axId val="30709811"/>
        <c:axId val="7952844"/>
      </c:barChart>
      <c:lineChart>
        <c:grouping val="standard"/>
        <c:varyColors val="0"/>
        <c:axId val="4466733"/>
        <c:axId val="40200598"/>
      </c:lineChart>
      <c:catAx>
        <c:axId val="30709811"/>
        <c:scaling>
          <c:orientation val="minMax"/>
        </c:scaling>
        <c:axPos val="b"/>
        <c:title>
          <c:tx>
            <c:rich>
              <a:bodyPr vert="horz" rot="0" anchor="ctr"/>
              <a:lstStyle/>
              <a:p>
                <a:pPr algn="ctr">
                  <a:defRPr/>
                </a:pPr>
                <a:r>
                  <a:rPr lang="en-US" cap="none" sz="1175" b="1" i="0" u="none" baseline="0">
                    <a:latin typeface="Verdana"/>
                    <a:ea typeface="Verdana"/>
                    <a:cs typeface="Verdana"/>
                  </a:rPr>
                  <a:t> housing price range</a:t>
                </a:r>
              </a:p>
            </c:rich>
          </c:tx>
          <c:layout/>
          <c:overlay val="0"/>
          <c:spPr>
            <a:noFill/>
            <a:ln>
              <a:noFill/>
            </a:ln>
          </c:spPr>
        </c:title>
        <c:delete val="0"/>
        <c:numFmt formatCode="General" sourceLinked="1"/>
        <c:majorTickMark val="in"/>
        <c:minorTickMark val="none"/>
        <c:tickLblPos val="nextTo"/>
        <c:txPr>
          <a:bodyPr/>
          <a:lstStyle/>
          <a:p>
            <a:pPr>
              <a:defRPr lang="en-US" cap="none" sz="1200" b="0" i="0" u="none" baseline="0">
                <a:latin typeface="Verdana"/>
                <a:ea typeface="Verdana"/>
                <a:cs typeface="Verdana"/>
              </a:defRPr>
            </a:pPr>
          </a:p>
        </c:txPr>
        <c:crossAx val="7952844"/>
        <c:crosses val="autoZero"/>
        <c:auto val="1"/>
        <c:lblOffset val="100"/>
        <c:noMultiLvlLbl val="0"/>
      </c:catAx>
      <c:valAx>
        <c:axId val="7952844"/>
        <c:scaling>
          <c:orientation val="minMax"/>
        </c:scaling>
        <c:axPos val="l"/>
        <c:title>
          <c:tx>
            <c:rich>
              <a:bodyPr vert="horz" rot="-5400000" anchor="ctr"/>
              <a:lstStyle/>
              <a:p>
                <a:pPr algn="ctr">
                  <a:defRPr/>
                </a:pPr>
                <a:r>
                  <a:rPr lang="en-US" cap="none" sz="1175" b="1" i="0" u="none" baseline="0">
                    <a:latin typeface="Verdana"/>
                    <a:ea typeface="Verdana"/>
                    <a:cs typeface="Verdana"/>
                  </a:rPr>
                  <a:t>Frequency</a:t>
                </a:r>
              </a:p>
            </c:rich>
          </c:tx>
          <c:layout/>
          <c:overlay val="0"/>
          <c:spPr>
            <a:noFill/>
            <a:ln>
              <a:noFill/>
            </a:ln>
          </c:spPr>
        </c:title>
        <c:delete val="0"/>
        <c:numFmt formatCode="General" sourceLinked="1"/>
        <c:majorTickMark val="in"/>
        <c:minorTickMark val="none"/>
        <c:tickLblPos val="nextTo"/>
        <c:crossAx val="30709811"/>
        <c:crossesAt val="1"/>
        <c:crossBetween val="between"/>
        <c:dispUnits/>
      </c:valAx>
      <c:catAx>
        <c:axId val="4466733"/>
        <c:scaling>
          <c:orientation val="minMax"/>
        </c:scaling>
        <c:axPos val="b"/>
        <c:delete val="1"/>
        <c:majorTickMark val="in"/>
        <c:minorTickMark val="none"/>
        <c:tickLblPos val="nextTo"/>
        <c:crossAx val="40200598"/>
        <c:crosses val="autoZero"/>
        <c:auto val="1"/>
        <c:lblOffset val="100"/>
        <c:noMultiLvlLbl val="0"/>
      </c:catAx>
      <c:valAx>
        <c:axId val="40200598"/>
        <c:scaling>
          <c:orientation val="minMax"/>
        </c:scaling>
        <c:axPos val="l"/>
        <c:delete val="0"/>
        <c:numFmt formatCode="General" sourceLinked="1"/>
        <c:majorTickMark val="in"/>
        <c:minorTickMark val="none"/>
        <c:tickLblPos val="nextTo"/>
        <c:crossAx val="4466733"/>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175" b="0" i="0" u="none" baseline="0">
          <a:latin typeface="Verdana"/>
          <a:ea typeface="Verdana"/>
          <a:cs typeface="Verdana"/>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SCATTERPLOT</a:t>
            </a:r>
          </a:p>
        </c:rich>
      </c:tx>
      <c:layout/>
      <c:spPr>
        <a:noFill/>
        <a:ln>
          <a:noFill/>
        </a:ln>
      </c:spPr>
    </c:title>
    <c:plotArea>
      <c:layout/>
      <c:scatterChart>
        <c:scatterStyle val="lineMarker"/>
        <c:varyColors val="0"/>
        <c:ser>
          <c:idx val="0"/>
          <c:order val="0"/>
          <c:tx>
            <c:strRef>
              <c:f>'DATA (GRAPHS)'!$E$2</c:f>
              <c:strCache>
                <c:ptCount val="1"/>
                <c:pt idx="0">
                  <c:v>house size (sq feet)</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'DATA (GRAPHS)'!$E$3:$E$33</c:f>
              <c:numCache>
                <c:ptCount val="31"/>
                <c:pt idx="0">
                  <c:v>1895</c:v>
                </c:pt>
                <c:pt idx="1">
                  <c:v>1693</c:v>
                </c:pt>
                <c:pt idx="2">
                  <c:v>2188</c:v>
                </c:pt>
                <c:pt idx="3">
                  <c:v>3285</c:v>
                </c:pt>
                <c:pt idx="4">
                  <c:v>2624</c:v>
                </c:pt>
                <c:pt idx="5">
                  <c:v>1254</c:v>
                </c:pt>
                <c:pt idx="6">
                  <c:v>2520</c:v>
                </c:pt>
                <c:pt idx="7">
                  <c:v>1782</c:v>
                </c:pt>
                <c:pt idx="8">
                  <c:v>1624</c:v>
                </c:pt>
                <c:pt idx="9">
                  <c:v>3060</c:v>
                </c:pt>
                <c:pt idx="10">
                  <c:v>2118</c:v>
                </c:pt>
                <c:pt idx="11">
                  <c:v>2237</c:v>
                </c:pt>
                <c:pt idx="12">
                  <c:v>1427</c:v>
                </c:pt>
                <c:pt idx="13">
                  <c:v>3054</c:v>
                </c:pt>
                <c:pt idx="14">
                  <c:v>2406</c:v>
                </c:pt>
                <c:pt idx="15">
                  <c:v>1753</c:v>
                </c:pt>
                <c:pt idx="16">
                  <c:v>1752</c:v>
                </c:pt>
                <c:pt idx="17">
                  <c:v>2695</c:v>
                </c:pt>
                <c:pt idx="18">
                  <c:v>2056</c:v>
                </c:pt>
                <c:pt idx="19">
                  <c:v>1545</c:v>
                </c:pt>
                <c:pt idx="20">
                  <c:v>2536</c:v>
                </c:pt>
                <c:pt idx="21">
                  <c:v>2174</c:v>
                </c:pt>
                <c:pt idx="22">
                  <c:v>3034</c:v>
                </c:pt>
                <c:pt idx="23">
                  <c:v>2403</c:v>
                </c:pt>
                <c:pt idx="24">
                  <c:v>3085</c:v>
                </c:pt>
                <c:pt idx="25">
                  <c:v>1426</c:v>
                </c:pt>
                <c:pt idx="26">
                  <c:v>3020</c:v>
                </c:pt>
                <c:pt idx="27">
                  <c:v>2626</c:v>
                </c:pt>
                <c:pt idx="28">
                  <c:v>1826</c:v>
                </c:pt>
                <c:pt idx="29">
                  <c:v>1471</c:v>
                </c:pt>
                <c:pt idx="30">
                  <c:v>1999</c:v>
                </c:pt>
              </c:numCache>
            </c:numRef>
          </c:xVal>
          <c:yVal>
            <c:numRef>
              <c:f>'DATA (GRAPHS)'!$B$3:$B$33</c:f>
              <c:numCache>
                <c:ptCount val="31"/>
                <c:pt idx="0">
                  <c:v>402742.4481849812</c:v>
                </c:pt>
                <c:pt idx="1">
                  <c:v>506299.84085866675</c:v>
                </c:pt>
                <c:pt idx="2">
                  <c:v>451800</c:v>
                </c:pt>
                <c:pt idx="3">
                  <c:v>764500</c:v>
                </c:pt>
                <c:pt idx="4">
                  <c:v>713900</c:v>
                </c:pt>
                <c:pt idx="5">
                  <c:v>335400</c:v>
                </c:pt>
                <c:pt idx="6">
                  <c:v>557500</c:v>
                </c:pt>
                <c:pt idx="7">
                  <c:v>331700</c:v>
                </c:pt>
                <c:pt idx="8">
                  <c:v>369400</c:v>
                </c:pt>
                <c:pt idx="9">
                  <c:v>788500</c:v>
                </c:pt>
                <c:pt idx="10">
                  <c:v>562300</c:v>
                </c:pt>
                <c:pt idx="11">
                  <c:v>502200</c:v>
                </c:pt>
                <c:pt idx="12">
                  <c:v>329200</c:v>
                </c:pt>
                <c:pt idx="13">
                  <c:v>740900</c:v>
                </c:pt>
                <c:pt idx="14">
                  <c:v>735600</c:v>
                </c:pt>
                <c:pt idx="15">
                  <c:v>442800</c:v>
                </c:pt>
                <c:pt idx="16">
                  <c:v>406700</c:v>
                </c:pt>
                <c:pt idx="17">
                  <c:v>559000</c:v>
                </c:pt>
                <c:pt idx="18">
                  <c:v>434600</c:v>
                </c:pt>
                <c:pt idx="19">
                  <c:v>324000</c:v>
                </c:pt>
                <c:pt idx="20">
                  <c:v>623100</c:v>
                </c:pt>
                <c:pt idx="21">
                  <c:v>529900</c:v>
                </c:pt>
                <c:pt idx="22">
                  <c:v>755400</c:v>
                </c:pt>
                <c:pt idx="23">
                  <c:v>721800</c:v>
                </c:pt>
                <c:pt idx="24">
                  <c:v>697000</c:v>
                </c:pt>
                <c:pt idx="25">
                  <c:v>611600</c:v>
                </c:pt>
                <c:pt idx="26">
                  <c:v>714500</c:v>
                </c:pt>
                <c:pt idx="27">
                  <c:v>772600</c:v>
                </c:pt>
                <c:pt idx="28">
                  <c:v>434100</c:v>
                </c:pt>
                <c:pt idx="29">
                  <c:v>373100</c:v>
                </c:pt>
                <c:pt idx="30">
                  <c:v>405400</c:v>
                </c:pt>
              </c:numCache>
            </c:numRef>
          </c:yVal>
          <c:smooth val="0"/>
        </c:ser>
        <c:axId val="26261063"/>
        <c:axId val="35022976"/>
      </c:scatterChart>
      <c:valAx>
        <c:axId val="26261063"/>
        <c:scaling>
          <c:orientation val="minMax"/>
        </c:scaling>
        <c:axPos val="b"/>
        <c:title>
          <c:tx>
            <c:rich>
              <a:bodyPr vert="horz" rot="0" anchor="ctr"/>
              <a:lstStyle/>
              <a:p>
                <a:pPr algn="ctr">
                  <a:defRPr/>
                </a:pPr>
                <a:r>
                  <a:rPr lang="en-US" cap="none" sz="1000" b="1" i="0" u="none" baseline="0">
                    <a:latin typeface="Verdana"/>
                    <a:ea typeface="Verdana"/>
                    <a:cs typeface="Verdana"/>
                  </a:rPr>
                  <a:t>House size (Square feet)</a:t>
                </a:r>
              </a:p>
            </c:rich>
          </c:tx>
          <c:layout/>
          <c:overlay val="0"/>
          <c:spPr>
            <a:noFill/>
            <a:ln>
              <a:noFill/>
            </a:ln>
          </c:spPr>
        </c:title>
        <c:delete val="0"/>
        <c:numFmt formatCode="General" sourceLinked="1"/>
        <c:majorTickMark val="out"/>
        <c:minorTickMark val="none"/>
        <c:tickLblPos val="nextTo"/>
        <c:crossAx val="35022976"/>
        <c:crosses val="autoZero"/>
        <c:crossBetween val="midCat"/>
        <c:dispUnits/>
      </c:valAx>
      <c:valAx>
        <c:axId val="35022976"/>
        <c:scaling>
          <c:orientation val="minMax"/>
        </c:scaling>
        <c:axPos val="l"/>
        <c:title>
          <c:tx>
            <c:rich>
              <a:bodyPr vert="horz" rot="-5400000" anchor="ctr"/>
              <a:lstStyle/>
              <a:p>
                <a:pPr algn="ctr">
                  <a:defRPr/>
                </a:pPr>
                <a:r>
                  <a:rPr lang="en-US" cap="none" sz="1000" b="1" i="0" u="none" baseline="0">
                    <a:latin typeface="Verdana"/>
                    <a:ea typeface="Verdana"/>
                    <a:cs typeface="Verdana"/>
                  </a:rPr>
                  <a:t>Price</a:t>
                </a:r>
              </a:p>
            </c:rich>
          </c:tx>
          <c:layout/>
          <c:overlay val="0"/>
          <c:spPr>
            <a:noFill/>
            <a:ln>
              <a:noFill/>
            </a:ln>
          </c:spPr>
        </c:title>
        <c:majorGridlines/>
        <c:delete val="0"/>
        <c:numFmt formatCode="General" sourceLinked="1"/>
        <c:majorTickMark val="out"/>
        <c:minorTickMark val="none"/>
        <c:tickLblPos val="nextTo"/>
        <c:crossAx val="2626106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Verdana"/>
          <a:ea typeface="Verdana"/>
          <a:cs typeface="Verdana"/>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Verdana"/>
                <a:ea typeface="Verdana"/>
                <a:cs typeface="Verdana"/>
              </a:rPr>
              <a:t>SCATTERPLOT -- with "Trendline" (Regression line)</a:t>
            </a:r>
          </a:p>
        </c:rich>
      </c:tx>
      <c:layout/>
      <c:spPr>
        <a:noFill/>
        <a:ln>
          <a:noFill/>
        </a:ln>
      </c:spPr>
    </c:title>
    <c:plotArea>
      <c:layout/>
      <c:scatterChart>
        <c:scatterStyle val="lineMarker"/>
        <c:varyColors val="0"/>
        <c:ser>
          <c:idx val="0"/>
          <c:order val="0"/>
          <c:tx>
            <c:strRef>
              <c:f>'DATA (GRAPHS)'!$E$2</c:f>
              <c:strCache>
                <c:ptCount val="1"/>
                <c:pt idx="0">
                  <c:v>house size (sq feet)</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1"/>
            <c:trendlineLbl>
              <c:layout>
                <c:manualLayout>
                  <c:x val="0"/>
                  <c:y val="0"/>
                </c:manualLayout>
              </c:layout>
              <c:tx>
                <c:rich>
                  <a:bodyPr vert="horz" rot="0" anchor="ctr"/>
                  <a:lstStyle/>
                  <a:p>
                    <a:pPr algn="ctr">
                      <a:defRPr/>
                    </a:pPr>
                    <a:r>
                      <a:rPr lang="en-US" cap="none" sz="1600" b="1" i="0" u="none" baseline="0">
                        <a:latin typeface="Verdana"/>
                        <a:ea typeface="Verdana"/>
                        <a:cs typeface="Verdana"/>
                      </a:rPr>
                      <a:t>y = 232.28x + 31311
R</a:t>
                    </a:r>
                    <a:r>
                      <a:rPr lang="en-US" cap="none" sz="1600" b="1" i="0" u="none" baseline="30000">
                        <a:latin typeface="Verdana"/>
                        <a:ea typeface="Verdana"/>
                        <a:cs typeface="Verdana"/>
                      </a:rPr>
                      <a:t>2</a:t>
                    </a:r>
                    <a:r>
                      <a:rPr lang="en-US" cap="none" sz="1600" b="1" i="0" u="none" baseline="0">
                        <a:latin typeface="Verdana"/>
                        <a:ea typeface="Verdana"/>
                        <a:cs typeface="Verdana"/>
                      </a:rPr>
                      <a:t> = 0.7327</a:t>
                    </a:r>
                  </a:p>
                </c:rich>
              </c:tx>
              <c:numFmt formatCode="General" sourceLinked="1"/>
            </c:trendlineLbl>
          </c:trendline>
          <c:xVal>
            <c:numRef>
              <c:f>'DATA (GRAPHS)'!$E$3:$E$33</c:f>
              <c:numCache>
                <c:ptCount val="31"/>
                <c:pt idx="0">
                  <c:v>1895</c:v>
                </c:pt>
                <c:pt idx="1">
                  <c:v>1693</c:v>
                </c:pt>
                <c:pt idx="2">
                  <c:v>2188</c:v>
                </c:pt>
                <c:pt idx="3">
                  <c:v>3285</c:v>
                </c:pt>
                <c:pt idx="4">
                  <c:v>2624</c:v>
                </c:pt>
                <c:pt idx="5">
                  <c:v>1254</c:v>
                </c:pt>
                <c:pt idx="6">
                  <c:v>2520</c:v>
                </c:pt>
                <c:pt idx="7">
                  <c:v>1782</c:v>
                </c:pt>
                <c:pt idx="8">
                  <c:v>1624</c:v>
                </c:pt>
                <c:pt idx="9">
                  <c:v>3060</c:v>
                </c:pt>
                <c:pt idx="10">
                  <c:v>2118</c:v>
                </c:pt>
                <c:pt idx="11">
                  <c:v>2237</c:v>
                </c:pt>
                <c:pt idx="12">
                  <c:v>1427</c:v>
                </c:pt>
                <c:pt idx="13">
                  <c:v>3054</c:v>
                </c:pt>
                <c:pt idx="14">
                  <c:v>2406</c:v>
                </c:pt>
                <c:pt idx="15">
                  <c:v>1753</c:v>
                </c:pt>
                <c:pt idx="16">
                  <c:v>1752</c:v>
                </c:pt>
                <c:pt idx="17">
                  <c:v>2695</c:v>
                </c:pt>
                <c:pt idx="18">
                  <c:v>2056</c:v>
                </c:pt>
                <c:pt idx="19">
                  <c:v>1545</c:v>
                </c:pt>
                <c:pt idx="20">
                  <c:v>2536</c:v>
                </c:pt>
                <c:pt idx="21">
                  <c:v>2174</c:v>
                </c:pt>
                <c:pt idx="22">
                  <c:v>3034</c:v>
                </c:pt>
                <c:pt idx="23">
                  <c:v>2403</c:v>
                </c:pt>
                <c:pt idx="24">
                  <c:v>3085</c:v>
                </c:pt>
                <c:pt idx="25">
                  <c:v>1426</c:v>
                </c:pt>
                <c:pt idx="26">
                  <c:v>3020</c:v>
                </c:pt>
                <c:pt idx="27">
                  <c:v>2626</c:v>
                </c:pt>
                <c:pt idx="28">
                  <c:v>1826</c:v>
                </c:pt>
                <c:pt idx="29">
                  <c:v>1471</c:v>
                </c:pt>
                <c:pt idx="30">
                  <c:v>1999</c:v>
                </c:pt>
              </c:numCache>
            </c:numRef>
          </c:xVal>
          <c:yVal>
            <c:numRef>
              <c:f>'DATA (GRAPHS)'!$B$3:$B$33</c:f>
              <c:numCache>
                <c:ptCount val="31"/>
                <c:pt idx="0">
                  <c:v>402742.4481849812</c:v>
                </c:pt>
                <c:pt idx="1">
                  <c:v>506299.84085866675</c:v>
                </c:pt>
                <c:pt idx="2">
                  <c:v>451800</c:v>
                </c:pt>
                <c:pt idx="3">
                  <c:v>764500</c:v>
                </c:pt>
                <c:pt idx="4">
                  <c:v>713900</c:v>
                </c:pt>
                <c:pt idx="5">
                  <c:v>335400</c:v>
                </c:pt>
                <c:pt idx="6">
                  <c:v>557500</c:v>
                </c:pt>
                <c:pt idx="7">
                  <c:v>331700</c:v>
                </c:pt>
                <c:pt idx="8">
                  <c:v>369400</c:v>
                </c:pt>
                <c:pt idx="9">
                  <c:v>788500</c:v>
                </c:pt>
                <c:pt idx="10">
                  <c:v>562300</c:v>
                </c:pt>
                <c:pt idx="11">
                  <c:v>502200</c:v>
                </c:pt>
                <c:pt idx="12">
                  <c:v>329200</c:v>
                </c:pt>
                <c:pt idx="13">
                  <c:v>740900</c:v>
                </c:pt>
                <c:pt idx="14">
                  <c:v>735600</c:v>
                </c:pt>
                <c:pt idx="15">
                  <c:v>442800</c:v>
                </c:pt>
                <c:pt idx="16">
                  <c:v>406700</c:v>
                </c:pt>
                <c:pt idx="17">
                  <c:v>559000</c:v>
                </c:pt>
                <c:pt idx="18">
                  <c:v>434600</c:v>
                </c:pt>
                <c:pt idx="19">
                  <c:v>324000</c:v>
                </c:pt>
                <c:pt idx="20">
                  <c:v>623100</c:v>
                </c:pt>
                <c:pt idx="21">
                  <c:v>529900</c:v>
                </c:pt>
                <c:pt idx="22">
                  <c:v>755400</c:v>
                </c:pt>
                <c:pt idx="23">
                  <c:v>721800</c:v>
                </c:pt>
                <c:pt idx="24">
                  <c:v>697000</c:v>
                </c:pt>
                <c:pt idx="25">
                  <c:v>611600</c:v>
                </c:pt>
                <c:pt idx="26">
                  <c:v>714500</c:v>
                </c:pt>
                <c:pt idx="27">
                  <c:v>772600</c:v>
                </c:pt>
                <c:pt idx="28">
                  <c:v>434100</c:v>
                </c:pt>
                <c:pt idx="29">
                  <c:v>373100</c:v>
                </c:pt>
                <c:pt idx="30">
                  <c:v>405400</c:v>
                </c:pt>
              </c:numCache>
            </c:numRef>
          </c:yVal>
          <c:smooth val="0"/>
        </c:ser>
        <c:axId val="46771329"/>
        <c:axId val="18288778"/>
      </c:scatterChart>
      <c:valAx>
        <c:axId val="46771329"/>
        <c:scaling>
          <c:orientation val="minMax"/>
        </c:scaling>
        <c:axPos val="b"/>
        <c:title>
          <c:tx>
            <c:rich>
              <a:bodyPr vert="horz" rot="0" anchor="ctr"/>
              <a:lstStyle/>
              <a:p>
                <a:pPr algn="ctr">
                  <a:defRPr/>
                </a:pPr>
                <a:r>
                  <a:rPr lang="en-US" cap="none" sz="1000" b="1" i="0" u="none" baseline="0">
                    <a:latin typeface="Verdana"/>
                    <a:ea typeface="Verdana"/>
                    <a:cs typeface="Verdana"/>
                  </a:rPr>
                  <a:t>House size (Square feet)</a:t>
                </a:r>
              </a:p>
            </c:rich>
          </c:tx>
          <c:layout/>
          <c:overlay val="0"/>
          <c:spPr>
            <a:noFill/>
            <a:ln>
              <a:noFill/>
            </a:ln>
          </c:spPr>
        </c:title>
        <c:delete val="0"/>
        <c:numFmt formatCode="General" sourceLinked="1"/>
        <c:majorTickMark val="out"/>
        <c:minorTickMark val="none"/>
        <c:tickLblPos val="nextTo"/>
        <c:crossAx val="18288778"/>
        <c:crosses val="autoZero"/>
        <c:crossBetween val="midCat"/>
        <c:dispUnits/>
      </c:valAx>
      <c:valAx>
        <c:axId val="18288778"/>
        <c:scaling>
          <c:orientation val="minMax"/>
        </c:scaling>
        <c:axPos val="l"/>
        <c:title>
          <c:tx>
            <c:rich>
              <a:bodyPr vert="horz" rot="-5400000" anchor="ctr"/>
              <a:lstStyle/>
              <a:p>
                <a:pPr algn="ctr">
                  <a:defRPr/>
                </a:pPr>
                <a:r>
                  <a:rPr lang="en-US" cap="none" sz="1000" b="1" i="0" u="none" baseline="0">
                    <a:latin typeface="Verdana"/>
                    <a:ea typeface="Verdana"/>
                    <a:cs typeface="Verdana"/>
                  </a:rPr>
                  <a:t>Price</a:t>
                </a:r>
              </a:p>
            </c:rich>
          </c:tx>
          <c:layout/>
          <c:overlay val="0"/>
          <c:spPr>
            <a:noFill/>
            <a:ln>
              <a:noFill/>
            </a:ln>
          </c:spPr>
        </c:title>
        <c:majorGridlines/>
        <c:delete val="0"/>
        <c:numFmt formatCode="General" sourceLinked="1"/>
        <c:majorTickMark val="out"/>
        <c:minorTickMark val="none"/>
        <c:tickLblPos val="nextTo"/>
        <c:crossAx val="46771329"/>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Verdana"/>
          <a:ea typeface="Verdana"/>
          <a:cs typeface="Verdan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Verdana"/>
                <a:ea typeface="Verdana"/>
                <a:cs typeface="Verdana"/>
              </a:rPr>
              <a:t>SCATTERPLOT -- with "Trendline" (Regression line)</a:t>
            </a:r>
          </a:p>
        </c:rich>
      </c:tx>
      <c:layout/>
      <c:spPr>
        <a:noFill/>
        <a:ln>
          <a:noFill/>
        </a:ln>
      </c:spPr>
    </c:title>
    <c:plotArea>
      <c:layout/>
      <c:scatterChart>
        <c:scatterStyle val="lineMarker"/>
        <c:varyColors val="0"/>
        <c:ser>
          <c:idx val="0"/>
          <c:order val="0"/>
          <c:tx>
            <c:strRef>
              <c:f>'DATA (GRAPHS)'!$E$2</c:f>
              <c:strCache>
                <c:ptCount val="1"/>
                <c:pt idx="0">
                  <c:v>house size (sq feet)</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1"/>
            <c:trendlineLbl>
              <c:layout>
                <c:manualLayout>
                  <c:x val="0"/>
                  <c:y val="0"/>
                </c:manualLayout>
              </c:layout>
              <c:tx>
                <c:rich>
                  <a:bodyPr vert="horz" rot="0" anchor="ctr"/>
                  <a:lstStyle/>
                  <a:p>
                    <a:pPr algn="ctr">
                      <a:defRPr/>
                    </a:pPr>
                    <a:r>
                      <a:rPr lang="en-US" cap="none" sz="1600" b="1" i="0" u="none" baseline="0">
                        <a:latin typeface="Verdana"/>
                        <a:ea typeface="Verdana"/>
                        <a:cs typeface="Verdana"/>
                      </a:rPr>
                      <a:t>y = 232.28x + 31311
R</a:t>
                    </a:r>
                    <a:r>
                      <a:rPr lang="en-US" cap="none" sz="1600" b="1" i="0" u="none" baseline="30000">
                        <a:latin typeface="Verdana"/>
                        <a:ea typeface="Verdana"/>
                        <a:cs typeface="Verdana"/>
                      </a:rPr>
                      <a:t>2</a:t>
                    </a:r>
                    <a:r>
                      <a:rPr lang="en-US" cap="none" sz="1600" b="1" i="0" u="none" baseline="0">
                        <a:latin typeface="Verdana"/>
                        <a:ea typeface="Verdana"/>
                        <a:cs typeface="Verdana"/>
                      </a:rPr>
                      <a:t> = 0.7327</a:t>
                    </a:r>
                  </a:p>
                </c:rich>
              </c:tx>
              <c:numFmt formatCode="General" sourceLinked="1"/>
            </c:trendlineLbl>
          </c:trendline>
          <c:xVal>
            <c:numRef>
              <c:f>'DATA (GRAPHS)'!$E$3:$E$33</c:f>
              <c:numCache>
                <c:ptCount val="31"/>
                <c:pt idx="0">
                  <c:v>1895</c:v>
                </c:pt>
                <c:pt idx="1">
                  <c:v>1693</c:v>
                </c:pt>
                <c:pt idx="2">
                  <c:v>2188</c:v>
                </c:pt>
                <c:pt idx="3">
                  <c:v>3285</c:v>
                </c:pt>
                <c:pt idx="4">
                  <c:v>2624</c:v>
                </c:pt>
                <c:pt idx="5">
                  <c:v>1254</c:v>
                </c:pt>
                <c:pt idx="6">
                  <c:v>2520</c:v>
                </c:pt>
                <c:pt idx="7">
                  <c:v>1782</c:v>
                </c:pt>
                <c:pt idx="8">
                  <c:v>1624</c:v>
                </c:pt>
                <c:pt idx="9">
                  <c:v>3060</c:v>
                </c:pt>
                <c:pt idx="10">
                  <c:v>2118</c:v>
                </c:pt>
                <c:pt idx="11">
                  <c:v>2237</c:v>
                </c:pt>
                <c:pt idx="12">
                  <c:v>1427</c:v>
                </c:pt>
                <c:pt idx="13">
                  <c:v>3054</c:v>
                </c:pt>
                <c:pt idx="14">
                  <c:v>2406</c:v>
                </c:pt>
                <c:pt idx="15">
                  <c:v>1753</c:v>
                </c:pt>
                <c:pt idx="16">
                  <c:v>1752</c:v>
                </c:pt>
                <c:pt idx="17">
                  <c:v>2695</c:v>
                </c:pt>
                <c:pt idx="18">
                  <c:v>2056</c:v>
                </c:pt>
                <c:pt idx="19">
                  <c:v>1545</c:v>
                </c:pt>
                <c:pt idx="20">
                  <c:v>2536</c:v>
                </c:pt>
                <c:pt idx="21">
                  <c:v>2174</c:v>
                </c:pt>
                <c:pt idx="22">
                  <c:v>3034</c:v>
                </c:pt>
                <c:pt idx="23">
                  <c:v>2403</c:v>
                </c:pt>
                <c:pt idx="24">
                  <c:v>3085</c:v>
                </c:pt>
                <c:pt idx="25">
                  <c:v>1426</c:v>
                </c:pt>
                <c:pt idx="26">
                  <c:v>3020</c:v>
                </c:pt>
                <c:pt idx="27">
                  <c:v>2626</c:v>
                </c:pt>
                <c:pt idx="28">
                  <c:v>1826</c:v>
                </c:pt>
                <c:pt idx="29">
                  <c:v>1471</c:v>
                </c:pt>
                <c:pt idx="30">
                  <c:v>1999</c:v>
                </c:pt>
              </c:numCache>
            </c:numRef>
          </c:xVal>
          <c:yVal>
            <c:numRef>
              <c:f>'DATA (GRAPHS)'!$B$3:$B$33</c:f>
              <c:numCache>
                <c:ptCount val="31"/>
                <c:pt idx="0">
                  <c:v>402742.4481849812</c:v>
                </c:pt>
                <c:pt idx="1">
                  <c:v>506299.84085866675</c:v>
                </c:pt>
                <c:pt idx="2">
                  <c:v>451800</c:v>
                </c:pt>
                <c:pt idx="3">
                  <c:v>764500</c:v>
                </c:pt>
                <c:pt idx="4">
                  <c:v>713900</c:v>
                </c:pt>
                <c:pt idx="5">
                  <c:v>335400</c:v>
                </c:pt>
                <c:pt idx="6">
                  <c:v>557500</c:v>
                </c:pt>
                <c:pt idx="7">
                  <c:v>331700</c:v>
                </c:pt>
                <c:pt idx="8">
                  <c:v>369400</c:v>
                </c:pt>
                <c:pt idx="9">
                  <c:v>788500</c:v>
                </c:pt>
                <c:pt idx="10">
                  <c:v>562300</c:v>
                </c:pt>
                <c:pt idx="11">
                  <c:v>502200</c:v>
                </c:pt>
                <c:pt idx="12">
                  <c:v>329200</c:v>
                </c:pt>
                <c:pt idx="13">
                  <c:v>740900</c:v>
                </c:pt>
                <c:pt idx="14">
                  <c:v>735600</c:v>
                </c:pt>
                <c:pt idx="15">
                  <c:v>442800</c:v>
                </c:pt>
                <c:pt idx="16">
                  <c:v>406700</c:v>
                </c:pt>
                <c:pt idx="17">
                  <c:v>559000</c:v>
                </c:pt>
                <c:pt idx="18">
                  <c:v>434600</c:v>
                </c:pt>
                <c:pt idx="19">
                  <c:v>324000</c:v>
                </c:pt>
                <c:pt idx="20">
                  <c:v>623100</c:v>
                </c:pt>
                <c:pt idx="21">
                  <c:v>529900</c:v>
                </c:pt>
                <c:pt idx="22">
                  <c:v>755400</c:v>
                </c:pt>
                <c:pt idx="23">
                  <c:v>721800</c:v>
                </c:pt>
                <c:pt idx="24">
                  <c:v>697000</c:v>
                </c:pt>
                <c:pt idx="25">
                  <c:v>611600</c:v>
                </c:pt>
                <c:pt idx="26">
                  <c:v>714500</c:v>
                </c:pt>
                <c:pt idx="27">
                  <c:v>772600</c:v>
                </c:pt>
                <c:pt idx="28">
                  <c:v>434100</c:v>
                </c:pt>
                <c:pt idx="29">
                  <c:v>373100</c:v>
                </c:pt>
                <c:pt idx="30">
                  <c:v>405400</c:v>
                </c:pt>
              </c:numCache>
            </c:numRef>
          </c:yVal>
          <c:smooth val="0"/>
        </c:ser>
        <c:axId val="30381275"/>
        <c:axId val="4996020"/>
      </c:scatterChart>
      <c:valAx>
        <c:axId val="30381275"/>
        <c:scaling>
          <c:orientation val="minMax"/>
        </c:scaling>
        <c:axPos val="b"/>
        <c:title>
          <c:tx>
            <c:rich>
              <a:bodyPr vert="horz" rot="0" anchor="ctr"/>
              <a:lstStyle/>
              <a:p>
                <a:pPr algn="ctr">
                  <a:defRPr/>
                </a:pPr>
                <a:r>
                  <a:rPr lang="en-US" cap="none" sz="1000" b="1" i="0" u="none" baseline="0">
                    <a:latin typeface="Verdana"/>
                    <a:ea typeface="Verdana"/>
                    <a:cs typeface="Verdana"/>
                  </a:rPr>
                  <a:t>House size (Square feet)</a:t>
                </a:r>
              </a:p>
            </c:rich>
          </c:tx>
          <c:layout/>
          <c:overlay val="0"/>
          <c:spPr>
            <a:noFill/>
            <a:ln>
              <a:noFill/>
            </a:ln>
          </c:spPr>
        </c:title>
        <c:delete val="0"/>
        <c:numFmt formatCode="General" sourceLinked="1"/>
        <c:majorTickMark val="out"/>
        <c:minorTickMark val="none"/>
        <c:tickLblPos val="nextTo"/>
        <c:crossAx val="4996020"/>
        <c:crosses val="autoZero"/>
        <c:crossBetween val="midCat"/>
        <c:dispUnits/>
      </c:valAx>
      <c:valAx>
        <c:axId val="4996020"/>
        <c:scaling>
          <c:orientation val="minMax"/>
        </c:scaling>
        <c:axPos val="l"/>
        <c:title>
          <c:tx>
            <c:rich>
              <a:bodyPr vert="horz" rot="-5400000" anchor="ctr"/>
              <a:lstStyle/>
              <a:p>
                <a:pPr algn="ctr">
                  <a:defRPr/>
                </a:pPr>
                <a:r>
                  <a:rPr lang="en-US" cap="none" sz="1000" b="1" i="0" u="none" baseline="0">
                    <a:latin typeface="Verdana"/>
                    <a:ea typeface="Verdana"/>
                    <a:cs typeface="Verdana"/>
                  </a:rPr>
                  <a:t>Price</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0381275"/>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Verdana"/>
          <a:ea typeface="Verdana"/>
          <a:cs typeface="Verdana"/>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Verdana"/>
                <a:ea typeface="Verdana"/>
                <a:cs typeface="Verdana"/>
              </a:rPr>
              <a:t>SCATTERPLOT -- with "Trendline" (Regression line)</a:t>
            </a:r>
          </a:p>
        </c:rich>
      </c:tx>
      <c:layout/>
      <c:spPr>
        <a:noFill/>
        <a:ln>
          <a:noFill/>
        </a:ln>
      </c:spPr>
    </c:title>
    <c:plotArea>
      <c:layout/>
      <c:scatterChart>
        <c:scatterStyle val="lineMarker"/>
        <c:varyColors val="0"/>
        <c:ser>
          <c:idx val="0"/>
          <c:order val="0"/>
          <c:tx>
            <c:strRef>
              <c:f>'DATA (GRAPHS)'!$E$2</c:f>
              <c:strCache>
                <c:ptCount val="1"/>
                <c:pt idx="0">
                  <c:v>house size (sq feet)</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1"/>
            <c:trendlineLbl>
              <c:layout>
                <c:manualLayout>
                  <c:x val="0"/>
                  <c:y val="0"/>
                </c:manualLayout>
              </c:layout>
              <c:tx>
                <c:rich>
                  <a:bodyPr vert="horz" rot="0" anchor="ctr"/>
                  <a:lstStyle/>
                  <a:p>
                    <a:pPr algn="ctr">
                      <a:defRPr/>
                    </a:pPr>
                    <a:r>
                      <a:rPr lang="en-US" cap="none" sz="1600" b="1" i="0" u="none" baseline="0">
                        <a:latin typeface="Verdana"/>
                        <a:ea typeface="Verdana"/>
                        <a:cs typeface="Verdana"/>
                      </a:rPr>
                      <a:t>y = 232.28x + 31311
R</a:t>
                    </a:r>
                    <a:r>
                      <a:rPr lang="en-US" cap="none" sz="1600" b="1" i="0" u="none" baseline="30000">
                        <a:latin typeface="Verdana"/>
                        <a:ea typeface="Verdana"/>
                        <a:cs typeface="Verdana"/>
                      </a:rPr>
                      <a:t>2</a:t>
                    </a:r>
                    <a:r>
                      <a:rPr lang="en-US" cap="none" sz="1600" b="1" i="0" u="none" baseline="0">
                        <a:latin typeface="Verdana"/>
                        <a:ea typeface="Verdana"/>
                        <a:cs typeface="Verdana"/>
                      </a:rPr>
                      <a:t> = 0.7327</a:t>
                    </a:r>
                  </a:p>
                </c:rich>
              </c:tx>
              <c:numFmt formatCode="General" sourceLinked="1"/>
            </c:trendlineLbl>
          </c:trendline>
          <c:xVal>
            <c:numRef>
              <c:f>'DATA (GRAPHS)'!$E$3:$E$33</c:f>
              <c:numCache>
                <c:ptCount val="31"/>
                <c:pt idx="0">
                  <c:v>1895</c:v>
                </c:pt>
                <c:pt idx="1">
                  <c:v>1693</c:v>
                </c:pt>
                <c:pt idx="2">
                  <c:v>2188</c:v>
                </c:pt>
                <c:pt idx="3">
                  <c:v>3285</c:v>
                </c:pt>
                <c:pt idx="4">
                  <c:v>2624</c:v>
                </c:pt>
                <c:pt idx="5">
                  <c:v>1254</c:v>
                </c:pt>
                <c:pt idx="6">
                  <c:v>2520</c:v>
                </c:pt>
                <c:pt idx="7">
                  <c:v>1782</c:v>
                </c:pt>
                <c:pt idx="8">
                  <c:v>1624</c:v>
                </c:pt>
                <c:pt idx="9">
                  <c:v>3060</c:v>
                </c:pt>
                <c:pt idx="10">
                  <c:v>2118</c:v>
                </c:pt>
                <c:pt idx="11">
                  <c:v>2237</c:v>
                </c:pt>
                <c:pt idx="12">
                  <c:v>1427</c:v>
                </c:pt>
                <c:pt idx="13">
                  <c:v>3054</c:v>
                </c:pt>
                <c:pt idx="14">
                  <c:v>2406</c:v>
                </c:pt>
                <c:pt idx="15">
                  <c:v>1753</c:v>
                </c:pt>
                <c:pt idx="16">
                  <c:v>1752</c:v>
                </c:pt>
                <c:pt idx="17">
                  <c:v>2695</c:v>
                </c:pt>
                <c:pt idx="18">
                  <c:v>2056</c:v>
                </c:pt>
                <c:pt idx="19">
                  <c:v>1545</c:v>
                </c:pt>
                <c:pt idx="20">
                  <c:v>2536</c:v>
                </c:pt>
                <c:pt idx="21">
                  <c:v>2174</c:v>
                </c:pt>
                <c:pt idx="22">
                  <c:v>3034</c:v>
                </c:pt>
                <c:pt idx="23">
                  <c:v>2403</c:v>
                </c:pt>
                <c:pt idx="24">
                  <c:v>3085</c:v>
                </c:pt>
                <c:pt idx="25">
                  <c:v>1426</c:v>
                </c:pt>
                <c:pt idx="26">
                  <c:v>3020</c:v>
                </c:pt>
                <c:pt idx="27">
                  <c:v>2626</c:v>
                </c:pt>
                <c:pt idx="28">
                  <c:v>1826</c:v>
                </c:pt>
                <c:pt idx="29">
                  <c:v>1471</c:v>
                </c:pt>
                <c:pt idx="30">
                  <c:v>1999</c:v>
                </c:pt>
              </c:numCache>
            </c:numRef>
          </c:xVal>
          <c:yVal>
            <c:numRef>
              <c:f>'DATA (GRAPHS)'!$B$3:$B$33</c:f>
              <c:numCache>
                <c:ptCount val="31"/>
                <c:pt idx="0">
                  <c:v>402742.4481849812</c:v>
                </c:pt>
                <c:pt idx="1">
                  <c:v>506299.84085866675</c:v>
                </c:pt>
                <c:pt idx="2">
                  <c:v>451800</c:v>
                </c:pt>
                <c:pt idx="3">
                  <c:v>764500</c:v>
                </c:pt>
                <c:pt idx="4">
                  <c:v>713900</c:v>
                </c:pt>
                <c:pt idx="5">
                  <c:v>335400</c:v>
                </c:pt>
                <c:pt idx="6">
                  <c:v>557500</c:v>
                </c:pt>
                <c:pt idx="7">
                  <c:v>331700</c:v>
                </c:pt>
                <c:pt idx="8">
                  <c:v>369400</c:v>
                </c:pt>
                <c:pt idx="9">
                  <c:v>788500</c:v>
                </c:pt>
                <c:pt idx="10">
                  <c:v>562300</c:v>
                </c:pt>
                <c:pt idx="11">
                  <c:v>502200</c:v>
                </c:pt>
                <c:pt idx="12">
                  <c:v>329200</c:v>
                </c:pt>
                <c:pt idx="13">
                  <c:v>740900</c:v>
                </c:pt>
                <c:pt idx="14">
                  <c:v>735600</c:v>
                </c:pt>
                <c:pt idx="15">
                  <c:v>442800</c:v>
                </c:pt>
                <c:pt idx="16">
                  <c:v>406700</c:v>
                </c:pt>
                <c:pt idx="17">
                  <c:v>559000</c:v>
                </c:pt>
                <c:pt idx="18">
                  <c:v>434600</c:v>
                </c:pt>
                <c:pt idx="19">
                  <c:v>324000</c:v>
                </c:pt>
                <c:pt idx="20">
                  <c:v>623100</c:v>
                </c:pt>
                <c:pt idx="21">
                  <c:v>529900</c:v>
                </c:pt>
                <c:pt idx="22">
                  <c:v>755400</c:v>
                </c:pt>
                <c:pt idx="23">
                  <c:v>721800</c:v>
                </c:pt>
                <c:pt idx="24">
                  <c:v>697000</c:v>
                </c:pt>
                <c:pt idx="25">
                  <c:v>611600</c:v>
                </c:pt>
                <c:pt idx="26">
                  <c:v>714500</c:v>
                </c:pt>
                <c:pt idx="27">
                  <c:v>772600</c:v>
                </c:pt>
                <c:pt idx="28">
                  <c:v>434100</c:v>
                </c:pt>
                <c:pt idx="29">
                  <c:v>373100</c:v>
                </c:pt>
                <c:pt idx="30">
                  <c:v>405400</c:v>
                </c:pt>
              </c:numCache>
            </c:numRef>
          </c:yVal>
          <c:smooth val="0"/>
        </c:ser>
        <c:axId val="44964181"/>
        <c:axId val="2024446"/>
      </c:scatterChart>
      <c:valAx>
        <c:axId val="44964181"/>
        <c:scaling>
          <c:orientation val="minMax"/>
        </c:scaling>
        <c:axPos val="b"/>
        <c:title>
          <c:tx>
            <c:rich>
              <a:bodyPr vert="horz" rot="0" anchor="ctr"/>
              <a:lstStyle/>
              <a:p>
                <a:pPr algn="ctr">
                  <a:defRPr/>
                </a:pPr>
                <a:r>
                  <a:rPr lang="en-US" cap="none" sz="1000" b="1" i="0" u="none" baseline="0">
                    <a:latin typeface="Verdana"/>
                    <a:ea typeface="Verdana"/>
                    <a:cs typeface="Verdana"/>
                  </a:rPr>
                  <a:t>House size (Square feet)</a:t>
                </a:r>
              </a:p>
            </c:rich>
          </c:tx>
          <c:layout/>
          <c:overlay val="0"/>
          <c:spPr>
            <a:noFill/>
            <a:ln>
              <a:noFill/>
            </a:ln>
          </c:spPr>
        </c:title>
        <c:delete val="0"/>
        <c:numFmt formatCode="General" sourceLinked="1"/>
        <c:majorTickMark val="out"/>
        <c:minorTickMark val="none"/>
        <c:tickLblPos val="nextTo"/>
        <c:crossAx val="2024446"/>
        <c:crosses val="autoZero"/>
        <c:crossBetween val="midCat"/>
        <c:dispUnits/>
      </c:valAx>
      <c:valAx>
        <c:axId val="2024446"/>
        <c:scaling>
          <c:orientation val="minMax"/>
        </c:scaling>
        <c:axPos val="l"/>
        <c:title>
          <c:tx>
            <c:rich>
              <a:bodyPr vert="horz" rot="-5400000" anchor="ctr"/>
              <a:lstStyle/>
              <a:p>
                <a:pPr algn="ctr">
                  <a:defRPr/>
                </a:pPr>
                <a:r>
                  <a:rPr lang="en-US" cap="none" sz="1000" b="1" i="0" u="none" baseline="0">
                    <a:latin typeface="Verdana"/>
                    <a:ea typeface="Verdana"/>
                    <a:cs typeface="Verdana"/>
                  </a:rPr>
                  <a:t>Price</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4964181"/>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Verdana"/>
          <a:ea typeface="Verdana"/>
          <a:cs typeface="Verdana"/>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Verdana"/>
                <a:ea typeface="Verdana"/>
                <a:cs typeface="Verdana"/>
              </a:rPr>
              <a:t>SCATTERPLOT -- with "Trendline" (Regression line)</a:t>
            </a:r>
          </a:p>
        </c:rich>
      </c:tx>
      <c:layout/>
      <c:spPr>
        <a:noFill/>
        <a:ln>
          <a:noFill/>
        </a:ln>
      </c:spPr>
    </c:title>
    <c:plotArea>
      <c:layout>
        <c:manualLayout>
          <c:xMode val="edge"/>
          <c:yMode val="edge"/>
          <c:x val="0.039"/>
          <c:y val="0.096"/>
          <c:w val="0.94825"/>
          <c:h val="0.84675"/>
        </c:manualLayout>
      </c:layout>
      <c:scatterChart>
        <c:scatterStyle val="lineMarker"/>
        <c:varyColors val="0"/>
        <c:ser>
          <c:idx val="0"/>
          <c:order val="0"/>
          <c:tx>
            <c:strRef>
              <c:f>'DATA (GRAPHS)'!$F$2</c:f>
              <c:strCache>
                <c:ptCount val="1"/>
                <c:pt idx="0">
                  <c:v>lot size (acres)</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1"/>
            <c:trendlineLbl>
              <c:layout>
                <c:manualLayout>
                  <c:x val="0"/>
                  <c:y val="0"/>
                </c:manualLayout>
              </c:layout>
              <c:tx>
                <c:rich>
                  <a:bodyPr vert="horz" rot="0" anchor="ctr"/>
                  <a:lstStyle/>
                  <a:p>
                    <a:pPr algn="ctr">
                      <a:defRPr/>
                    </a:pPr>
                    <a:r>
                      <a:rPr lang="en-US" cap="none" sz="1800" b="0" i="0" u="none" baseline="0">
                        <a:latin typeface="Verdana"/>
                        <a:ea typeface="Verdana"/>
                        <a:cs typeface="Verdana"/>
                      </a:rPr>
                      <a:t>y = 50345x + 509191
R</a:t>
                    </a:r>
                    <a:r>
                      <a:rPr lang="en-US" cap="none" sz="1800" b="0" i="0" u="none" baseline="30000">
                        <a:latin typeface="Verdana"/>
                        <a:ea typeface="Verdana"/>
                        <a:cs typeface="Verdana"/>
                      </a:rPr>
                      <a:t>2</a:t>
                    </a:r>
                    <a:r>
                      <a:rPr lang="en-US" cap="none" sz="1800" b="0" i="0" u="none" baseline="0">
                        <a:latin typeface="Verdana"/>
                        <a:ea typeface="Verdana"/>
                        <a:cs typeface="Verdana"/>
                      </a:rPr>
                      <a:t> = 0.115</a:t>
                    </a:r>
                  </a:p>
                </c:rich>
              </c:tx>
              <c:numFmt formatCode="General" sourceLinked="1"/>
            </c:trendlineLbl>
          </c:trendline>
          <c:xVal>
            <c:numRef>
              <c:f>'DATA (GRAPHS)'!$F$3:$F$33</c:f>
              <c:numCache>
                <c:ptCount val="31"/>
                <c:pt idx="0">
                  <c:v>0.25</c:v>
                </c:pt>
                <c:pt idx="1">
                  <c:v>0.5</c:v>
                </c:pt>
                <c:pt idx="2">
                  <c:v>0.5</c:v>
                </c:pt>
                <c:pt idx="3">
                  <c:v>0.5</c:v>
                </c:pt>
                <c:pt idx="4">
                  <c:v>0.25</c:v>
                </c:pt>
                <c:pt idx="5">
                  <c:v>1</c:v>
                </c:pt>
                <c:pt idx="6">
                  <c:v>0.25</c:v>
                </c:pt>
                <c:pt idx="7">
                  <c:v>0.25</c:v>
                </c:pt>
                <c:pt idx="8">
                  <c:v>1</c:v>
                </c:pt>
                <c:pt idx="9">
                  <c:v>0.25</c:v>
                </c:pt>
                <c:pt idx="10">
                  <c:v>0.25</c:v>
                </c:pt>
                <c:pt idx="11">
                  <c:v>0.25</c:v>
                </c:pt>
                <c:pt idx="12">
                  <c:v>0.25</c:v>
                </c:pt>
                <c:pt idx="13">
                  <c:v>0.25</c:v>
                </c:pt>
                <c:pt idx="14">
                  <c:v>1.5</c:v>
                </c:pt>
                <c:pt idx="15">
                  <c:v>0.25</c:v>
                </c:pt>
                <c:pt idx="16">
                  <c:v>0.25</c:v>
                </c:pt>
                <c:pt idx="17">
                  <c:v>0.25</c:v>
                </c:pt>
                <c:pt idx="18">
                  <c:v>0.4</c:v>
                </c:pt>
                <c:pt idx="19">
                  <c:v>0.25</c:v>
                </c:pt>
                <c:pt idx="20">
                  <c:v>0.25</c:v>
                </c:pt>
                <c:pt idx="21">
                  <c:v>0.25</c:v>
                </c:pt>
                <c:pt idx="22">
                  <c:v>3</c:v>
                </c:pt>
                <c:pt idx="23">
                  <c:v>0.25</c:v>
                </c:pt>
                <c:pt idx="24">
                  <c:v>0.25</c:v>
                </c:pt>
                <c:pt idx="25">
                  <c:v>3</c:v>
                </c:pt>
                <c:pt idx="26">
                  <c:v>0.25</c:v>
                </c:pt>
                <c:pt idx="27">
                  <c:v>5</c:v>
                </c:pt>
                <c:pt idx="28">
                  <c:v>0.25</c:v>
                </c:pt>
                <c:pt idx="29">
                  <c:v>0.7</c:v>
                </c:pt>
                <c:pt idx="30">
                  <c:v>0.25</c:v>
                </c:pt>
              </c:numCache>
            </c:numRef>
          </c:xVal>
          <c:yVal>
            <c:numRef>
              <c:f>'DATA (GRAPHS)'!$B$3:$B$33</c:f>
              <c:numCache>
                <c:ptCount val="31"/>
                <c:pt idx="0">
                  <c:v>402742.4481849812</c:v>
                </c:pt>
                <c:pt idx="1">
                  <c:v>506299.84085866675</c:v>
                </c:pt>
                <c:pt idx="2">
                  <c:v>451800</c:v>
                </c:pt>
                <c:pt idx="3">
                  <c:v>764500</c:v>
                </c:pt>
                <c:pt idx="4">
                  <c:v>713900</c:v>
                </c:pt>
                <c:pt idx="5">
                  <c:v>335400</c:v>
                </c:pt>
                <c:pt idx="6">
                  <c:v>557500</c:v>
                </c:pt>
                <c:pt idx="7">
                  <c:v>331700</c:v>
                </c:pt>
                <c:pt idx="8">
                  <c:v>369400</c:v>
                </c:pt>
                <c:pt idx="9">
                  <c:v>788500</c:v>
                </c:pt>
                <c:pt idx="10">
                  <c:v>562300</c:v>
                </c:pt>
                <c:pt idx="11">
                  <c:v>502200</c:v>
                </c:pt>
                <c:pt idx="12">
                  <c:v>329200</c:v>
                </c:pt>
                <c:pt idx="13">
                  <c:v>740900</c:v>
                </c:pt>
                <c:pt idx="14">
                  <c:v>735600</c:v>
                </c:pt>
                <c:pt idx="15">
                  <c:v>442800</c:v>
                </c:pt>
                <c:pt idx="16">
                  <c:v>406700</c:v>
                </c:pt>
                <c:pt idx="17">
                  <c:v>559000</c:v>
                </c:pt>
                <c:pt idx="18">
                  <c:v>434600</c:v>
                </c:pt>
                <c:pt idx="19">
                  <c:v>324000</c:v>
                </c:pt>
                <c:pt idx="20">
                  <c:v>623100</c:v>
                </c:pt>
                <c:pt idx="21">
                  <c:v>529900</c:v>
                </c:pt>
                <c:pt idx="22">
                  <c:v>755400</c:v>
                </c:pt>
                <c:pt idx="23">
                  <c:v>721800</c:v>
                </c:pt>
                <c:pt idx="24">
                  <c:v>697000</c:v>
                </c:pt>
                <c:pt idx="25">
                  <c:v>611600</c:v>
                </c:pt>
                <c:pt idx="26">
                  <c:v>714500</c:v>
                </c:pt>
                <c:pt idx="27">
                  <c:v>772600</c:v>
                </c:pt>
                <c:pt idx="28">
                  <c:v>434100</c:v>
                </c:pt>
                <c:pt idx="29">
                  <c:v>373100</c:v>
                </c:pt>
                <c:pt idx="30">
                  <c:v>405400</c:v>
                </c:pt>
              </c:numCache>
            </c:numRef>
          </c:yVal>
          <c:smooth val="0"/>
        </c:ser>
        <c:axId val="18220015"/>
        <c:axId val="29762408"/>
      </c:scatterChart>
      <c:valAx>
        <c:axId val="18220015"/>
        <c:scaling>
          <c:orientation val="minMax"/>
        </c:scaling>
        <c:axPos val="b"/>
        <c:title>
          <c:tx>
            <c:rich>
              <a:bodyPr vert="horz" rot="0" anchor="ctr"/>
              <a:lstStyle/>
              <a:p>
                <a:pPr algn="ctr">
                  <a:defRPr/>
                </a:pPr>
                <a:r>
                  <a:rPr lang="en-US" cap="none" sz="1000" b="1" i="0" u="none" baseline="0">
                    <a:latin typeface="Verdana"/>
                    <a:ea typeface="Verdana"/>
                    <a:cs typeface="Verdana"/>
                  </a:rPr>
                  <a:t>Lot Size (acres)</a:t>
                </a:r>
              </a:p>
            </c:rich>
          </c:tx>
          <c:layout>
            <c:manualLayout>
              <c:xMode val="factor"/>
              <c:yMode val="factor"/>
              <c:x val="-0.0005"/>
              <c:y val="-0.0005"/>
            </c:manualLayout>
          </c:layout>
          <c:overlay val="0"/>
          <c:spPr>
            <a:noFill/>
            <a:ln>
              <a:noFill/>
            </a:ln>
          </c:spPr>
        </c:title>
        <c:delete val="0"/>
        <c:numFmt formatCode="General" sourceLinked="1"/>
        <c:majorTickMark val="out"/>
        <c:minorTickMark val="none"/>
        <c:tickLblPos val="nextTo"/>
        <c:crossAx val="29762408"/>
        <c:crosses val="autoZero"/>
        <c:crossBetween val="midCat"/>
        <c:dispUnits/>
      </c:valAx>
      <c:valAx>
        <c:axId val="29762408"/>
        <c:scaling>
          <c:orientation val="minMax"/>
        </c:scaling>
        <c:axPos val="l"/>
        <c:title>
          <c:tx>
            <c:rich>
              <a:bodyPr vert="horz" rot="-5400000" anchor="ctr"/>
              <a:lstStyle/>
              <a:p>
                <a:pPr algn="ctr">
                  <a:defRPr/>
                </a:pPr>
                <a:r>
                  <a:rPr lang="en-US" cap="none" sz="1000" b="1" i="0" u="none" baseline="0">
                    <a:latin typeface="Verdana"/>
                    <a:ea typeface="Verdana"/>
                    <a:cs typeface="Verdana"/>
                  </a:rPr>
                  <a:t>Price</a:t>
                </a:r>
              </a:p>
            </c:rich>
          </c:tx>
          <c:layout/>
          <c:overlay val="0"/>
          <c:spPr>
            <a:noFill/>
            <a:ln>
              <a:noFill/>
            </a:ln>
          </c:spPr>
        </c:title>
        <c:majorGridlines/>
        <c:delete val="0"/>
        <c:numFmt formatCode="General" sourceLinked="1"/>
        <c:majorTickMark val="out"/>
        <c:minorTickMark val="none"/>
        <c:tickLblPos val="nextTo"/>
        <c:crossAx val="18220015"/>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Verdana"/>
          <a:ea typeface="Verdana"/>
          <a:cs typeface="Verdan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Verdana"/>
                <a:ea typeface="Verdana"/>
                <a:cs typeface="Verdana"/>
              </a:rPr>
              <a:t>SCATTERPLOT -- with "Trendline" (Regression line)</a:t>
            </a:r>
          </a:p>
        </c:rich>
      </c:tx>
      <c:layout/>
      <c:spPr>
        <a:noFill/>
        <a:ln>
          <a:noFill/>
        </a:ln>
      </c:spPr>
    </c:title>
    <c:plotArea>
      <c:layout>
        <c:manualLayout>
          <c:xMode val="edge"/>
          <c:yMode val="edge"/>
          <c:x val="0.039"/>
          <c:y val="0.096"/>
          <c:w val="0.94825"/>
          <c:h val="0.84675"/>
        </c:manualLayout>
      </c:layout>
      <c:scatterChart>
        <c:scatterStyle val="lineMarker"/>
        <c:varyColors val="0"/>
        <c:ser>
          <c:idx val="0"/>
          <c:order val="0"/>
          <c:tx>
            <c:strRef>
              <c:f>'DATA (GRAPHS)'!$G$2</c:f>
              <c:strCache>
                <c:ptCount val="1"/>
                <c:pt idx="0">
                  <c:v>distance to beach (miles)</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1"/>
            <c:trendlineLbl>
              <c:layout>
                <c:manualLayout>
                  <c:x val="0"/>
                  <c:y val="0"/>
                </c:manualLayout>
              </c:layout>
              <c:tx>
                <c:rich>
                  <a:bodyPr vert="horz" rot="0" anchor="ctr"/>
                  <a:lstStyle/>
                  <a:p>
                    <a:pPr algn="ctr">
                      <a:defRPr/>
                    </a:pPr>
                    <a:r>
                      <a:rPr lang="en-US" cap="none" sz="1600" b="1" i="0" u="none" baseline="0">
                        <a:latin typeface="Verdana"/>
                        <a:ea typeface="Verdana"/>
                        <a:cs typeface="Verdana"/>
                      </a:rPr>
                      <a:t>y = -11485x + 590059
R</a:t>
                    </a:r>
                    <a:r>
                      <a:rPr lang="en-US" cap="none" sz="1600" b="1" i="0" u="none" baseline="30000">
                        <a:latin typeface="Verdana"/>
                        <a:ea typeface="Verdana"/>
                        <a:cs typeface="Verdana"/>
                      </a:rPr>
                      <a:t>2</a:t>
                    </a:r>
                    <a:r>
                      <a:rPr lang="en-US" cap="none" sz="1600" b="1" i="0" u="none" baseline="0">
                        <a:latin typeface="Verdana"/>
                        <a:ea typeface="Verdana"/>
                        <a:cs typeface="Verdana"/>
                      </a:rPr>
                      <a:t> = 0.0485</a:t>
                    </a:r>
                  </a:p>
                </c:rich>
              </c:tx>
              <c:numFmt formatCode="General" sourceLinked="1"/>
            </c:trendlineLbl>
          </c:trendline>
          <c:xVal>
            <c:numRef>
              <c:f>'DATA (GRAPHS)'!$G$3:$G$33</c:f>
              <c:numCache>
                <c:ptCount val="31"/>
                <c:pt idx="0">
                  <c:v>4.4</c:v>
                </c:pt>
                <c:pt idx="1">
                  <c:v>0.6</c:v>
                </c:pt>
                <c:pt idx="2">
                  <c:v>8.4</c:v>
                </c:pt>
                <c:pt idx="3">
                  <c:v>7.8</c:v>
                </c:pt>
                <c:pt idx="4">
                  <c:v>0.2</c:v>
                </c:pt>
                <c:pt idx="5">
                  <c:v>9</c:v>
                </c:pt>
                <c:pt idx="6">
                  <c:v>4.4</c:v>
                </c:pt>
                <c:pt idx="7">
                  <c:v>4.8</c:v>
                </c:pt>
                <c:pt idx="8">
                  <c:v>3.6</c:v>
                </c:pt>
                <c:pt idx="9">
                  <c:v>0</c:v>
                </c:pt>
                <c:pt idx="10">
                  <c:v>7.4</c:v>
                </c:pt>
                <c:pt idx="11">
                  <c:v>2.8</c:v>
                </c:pt>
                <c:pt idx="12">
                  <c:v>1.2</c:v>
                </c:pt>
                <c:pt idx="13">
                  <c:v>0.4</c:v>
                </c:pt>
                <c:pt idx="14">
                  <c:v>0</c:v>
                </c:pt>
                <c:pt idx="15">
                  <c:v>1</c:v>
                </c:pt>
                <c:pt idx="16">
                  <c:v>4.2</c:v>
                </c:pt>
                <c:pt idx="17">
                  <c:v>7.6</c:v>
                </c:pt>
                <c:pt idx="18">
                  <c:v>8.2</c:v>
                </c:pt>
                <c:pt idx="19">
                  <c:v>1.6</c:v>
                </c:pt>
                <c:pt idx="20">
                  <c:v>3.6</c:v>
                </c:pt>
                <c:pt idx="21">
                  <c:v>2</c:v>
                </c:pt>
                <c:pt idx="22">
                  <c:v>8.6</c:v>
                </c:pt>
                <c:pt idx="23">
                  <c:v>0.2</c:v>
                </c:pt>
                <c:pt idx="24">
                  <c:v>1.8</c:v>
                </c:pt>
                <c:pt idx="25">
                  <c:v>0.2</c:v>
                </c:pt>
                <c:pt idx="26">
                  <c:v>3</c:v>
                </c:pt>
                <c:pt idx="27">
                  <c:v>7</c:v>
                </c:pt>
                <c:pt idx="28">
                  <c:v>5.2</c:v>
                </c:pt>
                <c:pt idx="29">
                  <c:v>5.8</c:v>
                </c:pt>
                <c:pt idx="30">
                  <c:v>6.4</c:v>
                </c:pt>
              </c:numCache>
            </c:numRef>
          </c:xVal>
          <c:yVal>
            <c:numRef>
              <c:f>'DATA (GRAPHS)'!$B$3:$B$33</c:f>
              <c:numCache>
                <c:ptCount val="31"/>
                <c:pt idx="0">
                  <c:v>402742.4481849812</c:v>
                </c:pt>
                <c:pt idx="1">
                  <c:v>506299.84085866675</c:v>
                </c:pt>
                <c:pt idx="2">
                  <c:v>451800</c:v>
                </c:pt>
                <c:pt idx="3">
                  <c:v>764500</c:v>
                </c:pt>
                <c:pt idx="4">
                  <c:v>713900</c:v>
                </c:pt>
                <c:pt idx="5">
                  <c:v>335400</c:v>
                </c:pt>
                <c:pt idx="6">
                  <c:v>557500</c:v>
                </c:pt>
                <c:pt idx="7">
                  <c:v>331700</c:v>
                </c:pt>
                <c:pt idx="8">
                  <c:v>369400</c:v>
                </c:pt>
                <c:pt idx="9">
                  <c:v>788500</c:v>
                </c:pt>
                <c:pt idx="10">
                  <c:v>562300</c:v>
                </c:pt>
                <c:pt idx="11">
                  <c:v>502200</c:v>
                </c:pt>
                <c:pt idx="12">
                  <c:v>329200</c:v>
                </c:pt>
                <c:pt idx="13">
                  <c:v>740900</c:v>
                </c:pt>
                <c:pt idx="14">
                  <c:v>735600</c:v>
                </c:pt>
                <c:pt idx="15">
                  <c:v>442800</c:v>
                </c:pt>
                <c:pt idx="16">
                  <c:v>406700</c:v>
                </c:pt>
                <c:pt idx="17">
                  <c:v>559000</c:v>
                </c:pt>
                <c:pt idx="18">
                  <c:v>434600</c:v>
                </c:pt>
                <c:pt idx="19">
                  <c:v>324000</c:v>
                </c:pt>
                <c:pt idx="20">
                  <c:v>623100</c:v>
                </c:pt>
                <c:pt idx="21">
                  <c:v>529900</c:v>
                </c:pt>
                <c:pt idx="22">
                  <c:v>755400</c:v>
                </c:pt>
                <c:pt idx="23">
                  <c:v>721800</c:v>
                </c:pt>
                <c:pt idx="24">
                  <c:v>697000</c:v>
                </c:pt>
                <c:pt idx="25">
                  <c:v>611600</c:v>
                </c:pt>
                <c:pt idx="26">
                  <c:v>714500</c:v>
                </c:pt>
                <c:pt idx="27">
                  <c:v>772600</c:v>
                </c:pt>
                <c:pt idx="28">
                  <c:v>434100</c:v>
                </c:pt>
                <c:pt idx="29">
                  <c:v>373100</c:v>
                </c:pt>
                <c:pt idx="30">
                  <c:v>405400</c:v>
                </c:pt>
              </c:numCache>
            </c:numRef>
          </c:yVal>
          <c:smooth val="0"/>
        </c:ser>
        <c:axId val="66535081"/>
        <c:axId val="61944818"/>
      </c:scatterChart>
      <c:valAx>
        <c:axId val="66535081"/>
        <c:scaling>
          <c:orientation val="minMax"/>
        </c:scaling>
        <c:axPos val="b"/>
        <c:title>
          <c:tx>
            <c:rich>
              <a:bodyPr vert="horz" rot="0" anchor="ctr"/>
              <a:lstStyle/>
              <a:p>
                <a:pPr algn="ctr">
                  <a:defRPr/>
                </a:pPr>
                <a:r>
                  <a:rPr lang="en-US" cap="none" sz="1000" b="1" i="0" u="none" baseline="0">
                    <a:latin typeface="Verdana"/>
                    <a:ea typeface="Verdana"/>
                    <a:cs typeface="Verdana"/>
                  </a:rPr>
                  <a:t>distance to beach (miles)</a:t>
                </a:r>
              </a:p>
            </c:rich>
          </c:tx>
          <c:layout>
            <c:manualLayout>
              <c:xMode val="factor"/>
              <c:yMode val="factor"/>
              <c:x val="-0.0005"/>
              <c:y val="-0.0005"/>
            </c:manualLayout>
          </c:layout>
          <c:overlay val="0"/>
          <c:spPr>
            <a:noFill/>
            <a:ln>
              <a:noFill/>
            </a:ln>
          </c:spPr>
        </c:title>
        <c:delete val="0"/>
        <c:numFmt formatCode="General" sourceLinked="1"/>
        <c:majorTickMark val="out"/>
        <c:minorTickMark val="none"/>
        <c:tickLblPos val="nextTo"/>
        <c:crossAx val="61944818"/>
        <c:crosses val="autoZero"/>
        <c:crossBetween val="midCat"/>
        <c:dispUnits/>
      </c:valAx>
      <c:valAx>
        <c:axId val="61944818"/>
        <c:scaling>
          <c:orientation val="minMax"/>
        </c:scaling>
        <c:axPos val="l"/>
        <c:title>
          <c:tx>
            <c:rich>
              <a:bodyPr vert="horz" rot="-5400000" anchor="ctr"/>
              <a:lstStyle/>
              <a:p>
                <a:pPr algn="ctr">
                  <a:defRPr/>
                </a:pPr>
                <a:r>
                  <a:rPr lang="en-US" cap="none" sz="1000" b="1" i="0" u="none" baseline="0">
                    <a:latin typeface="Verdana"/>
                    <a:ea typeface="Verdana"/>
                    <a:cs typeface="Verdana"/>
                  </a:rPr>
                  <a:t>Price</a:t>
                </a:r>
              </a:p>
            </c:rich>
          </c:tx>
          <c:layout/>
          <c:overlay val="0"/>
          <c:spPr>
            <a:noFill/>
            <a:ln>
              <a:noFill/>
            </a:ln>
          </c:spPr>
        </c:title>
        <c:majorGridlines/>
        <c:delete val="0"/>
        <c:numFmt formatCode="General" sourceLinked="1"/>
        <c:majorTickMark val="out"/>
        <c:minorTickMark val="none"/>
        <c:tickLblPos val="nextTo"/>
        <c:crossAx val="66535081"/>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Verdana"/>
          <a:ea typeface="Verdana"/>
          <a:cs typeface="Verdan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390525</xdr:colOff>
      <xdr:row>3</xdr:row>
      <xdr:rowOff>76200</xdr:rowOff>
    </xdr:from>
    <xdr:ext cx="2790825" cy="1190625"/>
    <xdr:sp>
      <xdr:nvSpPr>
        <xdr:cNvPr id="1" name="TextBox 1"/>
        <xdr:cNvSpPr txBox="1">
          <a:spLocks noChangeArrowheads="1"/>
        </xdr:cNvSpPr>
      </xdr:nvSpPr>
      <xdr:spPr>
        <a:xfrm>
          <a:off x="10048875" y="1447800"/>
          <a:ext cx="2790825" cy="1190625"/>
        </a:xfrm>
        <a:prstGeom prst="rect">
          <a:avLst/>
        </a:prstGeom>
        <a:noFill/>
        <a:ln w="9525" cmpd="sng">
          <a:noFill/>
        </a:ln>
      </xdr:spPr>
      <xdr:txBody>
        <a:bodyPr vertOverflow="clip" wrap="square">
          <a:spAutoFit/>
        </a:bodyPr>
        <a:p>
          <a:pPr algn="l">
            <a:defRPr/>
          </a:pPr>
          <a:r>
            <a:rPr lang="en-US" cap="none" sz="2400" b="1" i="0" u="none" baseline="0">
              <a:latin typeface="Verdana"/>
              <a:ea typeface="Verdana"/>
              <a:cs typeface="Verdana"/>
            </a:rPr>
            <a:t>dummy variables:
0 = no
1 = yes</a:t>
          </a:r>
        </a:p>
      </xdr:txBody>
    </xdr:sp>
    <xdr:clientData/>
  </xdr:one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0.1345</cdr:x>
      <cdr:y>0.09025</cdr:y>
    </cdr:from>
    <cdr:to>
      <cdr:x>0.4795</cdr:x>
      <cdr:y>0.3525</cdr:y>
    </cdr:to>
    <cdr:sp>
      <cdr:nvSpPr>
        <cdr:cNvPr id="1" name="TextBox 4"/>
        <cdr:cNvSpPr txBox="1">
          <a:spLocks noChangeArrowheads="1"/>
        </cdr:cNvSpPr>
      </cdr:nvSpPr>
      <cdr:spPr>
        <a:xfrm>
          <a:off x="1162050" y="533400"/>
          <a:ext cx="2990850" cy="1552575"/>
        </a:xfrm>
        <a:prstGeom prst="rect">
          <a:avLst/>
        </a:prstGeom>
        <a:noFill/>
        <a:ln w="9525" cmpd="sng">
          <a:noFill/>
        </a:ln>
      </cdr:spPr>
      <cdr:txBody>
        <a:bodyPr vertOverflow="clip" wrap="square"/>
        <a:p>
          <a:pPr algn="l">
            <a:defRPr/>
          </a:pPr>
          <a:r>
            <a:rPr lang="en-US" cap="none" sz="1800" b="1" i="0" u="none" baseline="0">
              <a:solidFill>
                <a:srgbClr val="DD0806"/>
              </a:solidFill>
              <a:latin typeface="Verdana"/>
              <a:ea typeface="Verdana"/>
              <a:cs typeface="Verdana"/>
            </a:rPr>
            <a:t>How good a predicter is house size?
(about 73% of variation explained)   </a:t>
          </a:r>
        </a:p>
      </cdr:txBody>
    </cdr:sp>
  </cdr:relSizeAnchor>
  <cdr:relSizeAnchor xmlns:cdr="http://schemas.openxmlformats.org/drawingml/2006/chartDrawing">
    <cdr:from>
      <cdr:x>0.4795</cdr:x>
      <cdr:y>0.18625</cdr:y>
    </cdr:from>
    <cdr:to>
      <cdr:x>0.537</cdr:x>
      <cdr:y>0.22125</cdr:y>
    </cdr:to>
    <cdr:sp>
      <cdr:nvSpPr>
        <cdr:cNvPr id="2" name="AutoShape 6"/>
        <cdr:cNvSpPr>
          <a:spLocks/>
        </cdr:cNvSpPr>
      </cdr:nvSpPr>
      <cdr:spPr>
        <a:xfrm flipV="1">
          <a:off x="4152900" y="1104900"/>
          <a:ext cx="495300" cy="209550"/>
        </a:xfrm>
        <a:prstGeom prst="straightConnector1">
          <a:avLst/>
        </a:prstGeom>
        <a:noFill/>
        <a:ln w="38100" cmpd="sng">
          <a:solidFill>
            <a:srgbClr val="DD0806"/>
          </a:solidFill>
          <a:headEnd type="none"/>
          <a:tailEnd type="triangl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0.3245</cdr:x>
      <cdr:y>0.364</cdr:y>
    </cdr:from>
    <cdr:to>
      <cdr:x>0.46775</cdr:x>
      <cdr:y>0.5745</cdr:y>
    </cdr:to>
    <cdr:sp>
      <cdr:nvSpPr>
        <cdr:cNvPr id="3" name="Rectangle 8"/>
        <cdr:cNvSpPr>
          <a:spLocks/>
        </cdr:cNvSpPr>
      </cdr:nvSpPr>
      <cdr:spPr>
        <a:xfrm>
          <a:off x="2809875" y="2152650"/>
          <a:ext cx="1247775" cy="1247775"/>
        </a:xfrm>
        <a:prstGeom prst="rect">
          <a:avLst/>
        </a:prstGeom>
        <a:solidFill>
          <a:srgbClr val="FCF305">
            <a:alpha val="50000"/>
          </a:srgbClr>
        </a:solidFill>
        <a:ln w="9525" cmpd="sng">
          <a:solidFill>
            <a:srgbClr val="000000"/>
          </a:solidFill>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0.765</cdr:x>
      <cdr:y>0.32525</cdr:y>
    </cdr:from>
    <cdr:to>
      <cdr:x>0.8225</cdr:x>
      <cdr:y>0.41</cdr:y>
    </cdr:to>
    <cdr:sp>
      <cdr:nvSpPr>
        <cdr:cNvPr id="4" name="Rectangle 9"/>
        <cdr:cNvSpPr>
          <a:spLocks/>
        </cdr:cNvSpPr>
      </cdr:nvSpPr>
      <cdr:spPr>
        <a:xfrm>
          <a:off x="6629400" y="1924050"/>
          <a:ext cx="495300" cy="504825"/>
        </a:xfrm>
        <a:prstGeom prst="rect">
          <a:avLst/>
        </a:prstGeom>
        <a:solidFill>
          <a:srgbClr val="FCF305">
            <a:alpha val="50000"/>
          </a:srgbClr>
        </a:solidFill>
        <a:ln w="9525" cmpd="sng">
          <a:solidFill>
            <a:srgbClr val="000000"/>
          </a:solidFill>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0.607</cdr:x>
      <cdr:y>0.40125</cdr:y>
    </cdr:from>
    <cdr:to>
      <cdr:x>0.6315</cdr:x>
      <cdr:y>0.43725</cdr:y>
    </cdr:to>
    <cdr:sp>
      <cdr:nvSpPr>
        <cdr:cNvPr id="5" name="Rectangle 10"/>
        <cdr:cNvSpPr>
          <a:spLocks/>
        </cdr:cNvSpPr>
      </cdr:nvSpPr>
      <cdr:spPr>
        <a:xfrm>
          <a:off x="5257800" y="2371725"/>
          <a:ext cx="209550" cy="209550"/>
        </a:xfrm>
        <a:prstGeom prst="rect">
          <a:avLst/>
        </a:prstGeom>
        <a:solidFill>
          <a:srgbClr val="FCF305">
            <a:alpha val="50000"/>
          </a:srgbClr>
        </a:solidFill>
        <a:ln w="9525" cmpd="sng">
          <a:solidFill>
            <a:srgbClr val="000000"/>
          </a:solidFill>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0.20175</cdr:x>
      <cdr:y>0.222</cdr:y>
    </cdr:from>
    <cdr:to>
      <cdr:x>0.2115</cdr:x>
      <cdr:y>0.255</cdr:y>
    </cdr:to>
    <cdr:sp>
      <cdr:nvSpPr>
        <cdr:cNvPr id="6" name="TextBox 11"/>
        <cdr:cNvSpPr txBox="1">
          <a:spLocks noChangeArrowheads="1"/>
        </cdr:cNvSpPr>
      </cdr:nvSpPr>
      <cdr:spPr>
        <a:xfrm>
          <a:off x="1743075" y="1314450"/>
          <a:ext cx="85725" cy="200025"/>
        </a:xfrm>
        <a:prstGeom prst="rect">
          <a:avLst/>
        </a:prstGeom>
        <a:noFill/>
        <a:ln w="9525" cmpd="sng">
          <a:noFill/>
        </a:ln>
      </cdr:spPr>
      <cdr:txBody>
        <a:bodyPr vertOverflow="clip" wrap="square">
          <a:spAutoFit/>
        </a:bodyPr>
        <a:p>
          <a:pPr algn="l">
            <a:defRPr/>
          </a:pPr>
          <a:r>
            <a:rPr lang="en-US" cap="none" u="none" baseline="0">
              <a:latin typeface="Verdana"/>
              <a:ea typeface="Verdana"/>
              <a:cs typeface="Verdana"/>
            </a:rPr>
            <a:t/>
          </a:r>
        </a:p>
      </cdr:txBody>
    </cdr:sp>
  </cdr:relSizeAnchor>
  <cdr:relSizeAnchor xmlns:cdr="http://schemas.openxmlformats.org/drawingml/2006/chartDrawing">
    <cdr:from>
      <cdr:x>0.1775</cdr:x>
      <cdr:y>0.64175</cdr:y>
    </cdr:from>
    <cdr:to>
      <cdr:x>0.66175</cdr:x>
      <cdr:y>0.85675</cdr:y>
    </cdr:to>
    <cdr:sp>
      <cdr:nvSpPr>
        <cdr:cNvPr id="7" name="TextBox 12"/>
        <cdr:cNvSpPr txBox="1">
          <a:spLocks noChangeArrowheads="1"/>
        </cdr:cNvSpPr>
      </cdr:nvSpPr>
      <cdr:spPr>
        <a:xfrm>
          <a:off x="1533525" y="3800475"/>
          <a:ext cx="4200525" cy="1276350"/>
        </a:xfrm>
        <a:prstGeom prst="rect">
          <a:avLst/>
        </a:prstGeom>
        <a:noFill/>
        <a:ln w="9525" cmpd="sng">
          <a:noFill/>
        </a:ln>
      </cdr:spPr>
      <cdr:txBody>
        <a:bodyPr vertOverflow="clip" wrap="square"/>
        <a:p>
          <a:pPr algn="l">
            <a:defRPr/>
          </a:pPr>
          <a:r>
            <a:rPr lang="en-US" cap="none" sz="1800" b="1" i="0" u="none" baseline="0">
              <a:solidFill>
                <a:srgbClr val="DD0806"/>
              </a:solidFill>
              <a:latin typeface="Verdana"/>
              <a:ea typeface="Verdana"/>
              <a:cs typeface="Verdana"/>
            </a:rPr>
            <a:t>"Sum of Squares" - to measure how far predicted values deviate from actual (observed) values.  </a:t>
          </a:r>
        </a:p>
      </cdr:txBody>
    </cdr:sp>
  </cdr:relSizeAnchor>
  <cdr:relSizeAnchor xmlns:cdr="http://schemas.openxmlformats.org/drawingml/2006/chartDrawing">
    <cdr:from>
      <cdr:x>0.4795</cdr:x>
      <cdr:y>0.34825</cdr:y>
    </cdr:from>
    <cdr:to>
      <cdr:x>0.537</cdr:x>
      <cdr:y>0.3825</cdr:y>
    </cdr:to>
    <cdr:sp>
      <cdr:nvSpPr>
        <cdr:cNvPr id="8" name="TextBox 13"/>
        <cdr:cNvSpPr txBox="1">
          <a:spLocks noChangeArrowheads="1"/>
        </cdr:cNvSpPr>
      </cdr:nvSpPr>
      <cdr:spPr>
        <a:xfrm>
          <a:off x="4152900" y="2057400"/>
          <a:ext cx="495300" cy="200025"/>
        </a:xfrm>
        <a:prstGeom prst="rect">
          <a:avLst/>
        </a:prstGeom>
        <a:noFill/>
        <a:ln w="9525" cmpd="sng">
          <a:noFill/>
        </a:ln>
      </cdr:spPr>
      <cdr:txBody>
        <a:bodyPr vertOverflow="clip" wrap="square">
          <a:spAutoFit/>
        </a:bodyPr>
        <a:p>
          <a:pPr algn="l">
            <a:defRPr/>
          </a:pPr>
          <a:r>
            <a:rPr lang="en-US" cap="none" sz="1000" b="1" i="0" u="none" baseline="0">
              <a:solidFill>
                <a:srgbClr val="DD0806"/>
              </a:solidFill>
              <a:latin typeface="Verdana"/>
              <a:ea typeface="Verdana"/>
              <a:cs typeface="Verdana"/>
            </a:rPr>
            <a:t>actual</a:t>
          </a:r>
        </a:p>
      </cdr:txBody>
    </cdr:sp>
  </cdr:relSizeAnchor>
  <cdr:relSizeAnchor xmlns:cdr="http://schemas.openxmlformats.org/drawingml/2006/chartDrawing">
    <cdr:from>
      <cdr:x>0.46775</cdr:x>
      <cdr:y>0.55575</cdr:y>
    </cdr:from>
    <cdr:to>
      <cdr:x>0.5515</cdr:x>
      <cdr:y>0.59</cdr:y>
    </cdr:to>
    <cdr:sp>
      <cdr:nvSpPr>
        <cdr:cNvPr id="9" name="TextBox 14"/>
        <cdr:cNvSpPr txBox="1">
          <a:spLocks noChangeArrowheads="1"/>
        </cdr:cNvSpPr>
      </cdr:nvSpPr>
      <cdr:spPr>
        <a:xfrm>
          <a:off x="4057650" y="3295650"/>
          <a:ext cx="723900" cy="200025"/>
        </a:xfrm>
        <a:prstGeom prst="rect">
          <a:avLst/>
        </a:prstGeom>
        <a:noFill/>
        <a:ln w="9525" cmpd="sng">
          <a:noFill/>
        </a:ln>
      </cdr:spPr>
      <cdr:txBody>
        <a:bodyPr vertOverflow="clip" wrap="square">
          <a:spAutoFit/>
        </a:bodyPr>
        <a:p>
          <a:pPr algn="l">
            <a:defRPr/>
          </a:pPr>
          <a:r>
            <a:rPr lang="en-US" cap="none" sz="1000" b="1" i="0" u="none" baseline="0">
              <a:solidFill>
                <a:srgbClr val="DD0806"/>
              </a:solidFill>
              <a:latin typeface="Verdana"/>
              <a:ea typeface="Verdana"/>
              <a:cs typeface="Verdana"/>
            </a:rPr>
            <a:t>predicted</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6</xdr:row>
      <xdr:rowOff>0</xdr:rowOff>
    </xdr:from>
    <xdr:ext cx="4895850" cy="5924550"/>
    <xdr:sp>
      <xdr:nvSpPr>
        <xdr:cNvPr id="1" name="TextBox 1"/>
        <xdr:cNvSpPr txBox="1">
          <a:spLocks noChangeArrowheads="1"/>
        </xdr:cNvSpPr>
      </xdr:nvSpPr>
      <xdr:spPr>
        <a:xfrm>
          <a:off x="2524125" y="971550"/>
          <a:ext cx="4895850" cy="5924550"/>
        </a:xfrm>
        <a:prstGeom prst="rect">
          <a:avLst/>
        </a:prstGeom>
        <a:solidFill>
          <a:srgbClr val="FFFFFF"/>
        </a:solidFill>
        <a:ln w="9525" cmpd="sng">
          <a:noFill/>
        </a:ln>
      </xdr:spPr>
      <xdr:txBody>
        <a:bodyPr vertOverflow="clip" wrap="square"/>
        <a:p>
          <a:pPr algn="l">
            <a:defRPr/>
          </a:pPr>
          <a:r>
            <a:rPr lang="en-US" cap="none" sz="2400" b="1" i="0" u="none" baseline="0">
              <a:solidFill>
                <a:srgbClr val="DD0806"/>
              </a:solidFill>
              <a:latin typeface="Verdana"/>
              <a:ea typeface="Verdana"/>
              <a:cs typeface="Verdana"/>
            </a:rPr>
            <a:t>HEDONIC PRICE MODEL
housing price = </a:t>
          </a:r>
          <a:r>
            <a:rPr lang="en-US" cap="none" sz="2400" b="1" i="0" u="none" baseline="0">
              <a:latin typeface="Verdana"/>
              <a:ea typeface="Verdana"/>
              <a:cs typeface="Verdana"/>
            </a:rPr>
            <a:t>
</a:t>
          </a:r>
          <a:r>
            <a:rPr lang="en-US" cap="none" sz="2400" b="1" i="0" u="none" baseline="0">
              <a:solidFill>
                <a:srgbClr val="003366"/>
              </a:solidFill>
              <a:latin typeface="Verdana"/>
              <a:ea typeface="Verdana"/>
              <a:cs typeface="Verdana"/>
            </a:rPr>
            <a:t>x1 (bedrooms) + 
x2 (bathrooms) + 
x3 (house size, sq feet) + 
x4 (lot size, acres) + 
x5 (distance to beach, miles) +</a:t>
          </a:r>
          <a:r>
            <a:rPr lang="en-US" cap="none" sz="2400" b="1" i="0" u="none" baseline="0">
              <a:latin typeface="Verdana"/>
              <a:ea typeface="Verdana"/>
              <a:cs typeface="Verdana"/>
            </a:rPr>
            <a:t> 
</a:t>
          </a:r>
          <a:r>
            <a:rPr lang="en-US" cap="none" sz="2400" b="1" i="0" u="none" baseline="0">
              <a:solidFill>
                <a:srgbClr val="006411"/>
              </a:solidFill>
              <a:latin typeface="Verdana"/>
              <a:ea typeface="Verdana"/>
              <a:cs typeface="Verdana"/>
            </a:rPr>
            <a:t>x6 (fireplace) + 
x7 (garage) + 
x8 (view) + 
x9 (hottub) +
</a:t>
          </a:r>
          <a:r>
            <a:rPr lang="en-US" cap="none" sz="2400" b="1" i="0" u="none" baseline="0">
              <a:solidFill>
                <a:srgbClr val="333333"/>
              </a:solidFill>
              <a:latin typeface="Verdana"/>
              <a:ea typeface="Verdana"/>
              <a:cs typeface="Verdana"/>
            </a:rPr>
            <a:t>Error term</a:t>
          </a:r>
        </a:p>
      </xdr:txBody>
    </xdr:sp>
    <xdr:clientData/>
  </xdr:oneCellAnchor>
  <xdr:twoCellAnchor>
    <xdr:from>
      <xdr:col>1</xdr:col>
      <xdr:colOff>628650</xdr:colOff>
      <xdr:row>9</xdr:row>
      <xdr:rowOff>133350</xdr:rowOff>
    </xdr:from>
    <xdr:to>
      <xdr:col>2</xdr:col>
      <xdr:colOff>762000</xdr:colOff>
      <xdr:row>11</xdr:row>
      <xdr:rowOff>85725</xdr:rowOff>
    </xdr:to>
    <xdr:sp>
      <xdr:nvSpPr>
        <xdr:cNvPr id="2" name="Line 6"/>
        <xdr:cNvSpPr>
          <a:spLocks/>
        </xdr:cNvSpPr>
      </xdr:nvSpPr>
      <xdr:spPr>
        <a:xfrm>
          <a:off x="1466850" y="1590675"/>
          <a:ext cx="971550" cy="2762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180975</xdr:colOff>
      <xdr:row>5</xdr:row>
      <xdr:rowOff>57150</xdr:rowOff>
    </xdr:from>
    <xdr:to>
      <xdr:col>2</xdr:col>
      <xdr:colOff>619125</xdr:colOff>
      <xdr:row>10</xdr:row>
      <xdr:rowOff>57150</xdr:rowOff>
    </xdr:to>
    <xdr:sp>
      <xdr:nvSpPr>
        <xdr:cNvPr id="3" name="AutoShape 8"/>
        <xdr:cNvSpPr>
          <a:spLocks/>
        </xdr:cNvSpPr>
      </xdr:nvSpPr>
      <xdr:spPr>
        <a:xfrm>
          <a:off x="180975" y="866775"/>
          <a:ext cx="2114550" cy="809625"/>
        </a:xfrm>
        <a:prstGeom prst="rect"/>
        <a:noFill/>
      </xdr:spPr>
      <xdr:txBody>
        <a:bodyPr fromWordArt="1" wrap="none">
          <a:prstTxWarp prst="textSlantUp">
            <a:avLst>
              <a:gd name="adj" fmla="val 32055"/>
            </a:avLst>
          </a:prstTxWarp>
        </a:bodyPr>
        <a:p>
          <a:pPr algn="ctr"/>
          <a:r>
            <a:rPr sz="24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100000"/>
                  </a:srgbClr>
                </a:outerShdw>
              </a:effectLst>
              <a:latin typeface="Impact"/>
              <a:cs typeface="Impact"/>
            </a:rPr>
            <a:t>dependent variable</a:t>
          </a:r>
        </a:p>
      </xdr:txBody>
    </xdr:sp>
    <xdr:clientData/>
  </xdr:twoCellAnchor>
  <xdr:twoCellAnchor>
    <xdr:from>
      <xdr:col>8</xdr:col>
      <xdr:colOff>790575</xdr:colOff>
      <xdr:row>15</xdr:row>
      <xdr:rowOff>123825</xdr:rowOff>
    </xdr:from>
    <xdr:to>
      <xdr:col>9</xdr:col>
      <xdr:colOff>466725</xdr:colOff>
      <xdr:row>26</xdr:row>
      <xdr:rowOff>9525</xdr:rowOff>
    </xdr:to>
    <xdr:sp>
      <xdr:nvSpPr>
        <xdr:cNvPr id="4" name="AutoShape 9"/>
        <xdr:cNvSpPr>
          <a:spLocks/>
        </xdr:cNvSpPr>
      </xdr:nvSpPr>
      <xdr:spPr>
        <a:xfrm flipH="1">
          <a:off x="7496175" y="2552700"/>
          <a:ext cx="514350" cy="1666875"/>
        </a:xfrm>
        <a:prstGeom prst="leftBrace">
          <a:avLst/>
        </a:prstGeom>
        <a:noFill/>
        <a:ln w="19050" cmpd="sng">
          <a:solidFill>
            <a:srgbClr val="00009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9</xdr:col>
      <xdr:colOff>9525</xdr:colOff>
      <xdr:row>27</xdr:row>
      <xdr:rowOff>9525</xdr:rowOff>
    </xdr:from>
    <xdr:to>
      <xdr:col>9</xdr:col>
      <xdr:colOff>457200</xdr:colOff>
      <xdr:row>35</xdr:row>
      <xdr:rowOff>85725</xdr:rowOff>
    </xdr:to>
    <xdr:sp>
      <xdr:nvSpPr>
        <xdr:cNvPr id="5" name="AutoShape 10"/>
        <xdr:cNvSpPr>
          <a:spLocks/>
        </xdr:cNvSpPr>
      </xdr:nvSpPr>
      <xdr:spPr>
        <a:xfrm flipH="1">
          <a:off x="7553325" y="4381500"/>
          <a:ext cx="447675" cy="1371600"/>
        </a:xfrm>
        <a:prstGeom prst="leftBrace">
          <a:avLst/>
        </a:prstGeom>
        <a:noFill/>
        <a:ln w="19050" cmpd="sng">
          <a:solidFill>
            <a:srgbClr val="0033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oneCellAnchor>
    <xdr:from>
      <xdr:col>9</xdr:col>
      <xdr:colOff>828675</xdr:colOff>
      <xdr:row>19</xdr:row>
      <xdr:rowOff>152400</xdr:rowOff>
    </xdr:from>
    <xdr:ext cx="85725" cy="228600"/>
    <xdr:sp>
      <xdr:nvSpPr>
        <xdr:cNvPr id="6" name="TextBox 13"/>
        <xdr:cNvSpPr txBox="1">
          <a:spLocks noChangeArrowheads="1"/>
        </xdr:cNvSpPr>
      </xdr:nvSpPr>
      <xdr:spPr>
        <a:xfrm>
          <a:off x="8372475" y="3228975"/>
          <a:ext cx="85725" cy="228600"/>
        </a:xfrm>
        <a:prstGeom prst="rect">
          <a:avLst/>
        </a:prstGeom>
        <a:noFill/>
        <a:ln w="9525" cmpd="sng">
          <a:noFill/>
        </a:ln>
      </xdr:spPr>
      <xdr:txBody>
        <a:bodyPr vertOverflow="clip" wrap="square">
          <a:spAutoFit/>
        </a:bodyPr>
        <a:p>
          <a:pPr algn="l">
            <a:defRPr/>
          </a:pPr>
          <a:r>
            <a:rPr lang="en-US" cap="none" u="none" baseline="0">
              <a:latin typeface="Verdana"/>
              <a:ea typeface="Verdana"/>
              <a:cs typeface="Verdana"/>
            </a:rPr>
            <a:t/>
          </a:r>
        </a:p>
      </xdr:txBody>
    </xdr:sp>
    <xdr:clientData/>
  </xdr:oneCellAnchor>
  <xdr:oneCellAnchor>
    <xdr:from>
      <xdr:col>0</xdr:col>
      <xdr:colOff>209550</xdr:colOff>
      <xdr:row>21</xdr:row>
      <xdr:rowOff>66675</xdr:rowOff>
    </xdr:from>
    <xdr:ext cx="2247900" cy="1266825"/>
    <xdr:sp>
      <xdr:nvSpPr>
        <xdr:cNvPr id="7" name="TextBox 14"/>
        <xdr:cNvSpPr txBox="1">
          <a:spLocks noChangeArrowheads="1"/>
        </xdr:cNvSpPr>
      </xdr:nvSpPr>
      <xdr:spPr>
        <a:xfrm>
          <a:off x="209550" y="3467100"/>
          <a:ext cx="2247900" cy="1266825"/>
        </a:xfrm>
        <a:prstGeom prst="rect">
          <a:avLst/>
        </a:prstGeom>
        <a:noFill/>
        <a:ln w="9525" cmpd="sng">
          <a:noFill/>
        </a:ln>
      </xdr:spPr>
      <xdr:txBody>
        <a:bodyPr vertOverflow="clip" wrap="square">
          <a:spAutoFit/>
        </a:bodyPr>
        <a:p>
          <a:pPr algn="l">
            <a:defRPr/>
          </a:pPr>
          <a:r>
            <a:rPr lang="en-US" cap="none" sz="2400" b="1" i="0" u="none" baseline="0">
              <a:latin typeface="Verdana"/>
              <a:ea typeface="Verdana"/>
              <a:cs typeface="Verdana"/>
            </a:rPr>
            <a:t>independent 
(explanatory) 
variables</a:t>
          </a:r>
        </a:p>
      </xdr:txBody>
    </xdr:sp>
    <xdr:clientData/>
  </xdr:oneCellAnchor>
  <xdr:oneCellAnchor>
    <xdr:from>
      <xdr:col>9</xdr:col>
      <xdr:colOff>666750</xdr:colOff>
      <xdr:row>17</xdr:row>
      <xdr:rowOff>104775</xdr:rowOff>
    </xdr:from>
    <xdr:ext cx="2219325" cy="866775"/>
    <xdr:sp>
      <xdr:nvSpPr>
        <xdr:cNvPr id="8" name="TextBox 15"/>
        <xdr:cNvSpPr txBox="1">
          <a:spLocks noChangeArrowheads="1"/>
        </xdr:cNvSpPr>
      </xdr:nvSpPr>
      <xdr:spPr>
        <a:xfrm>
          <a:off x="8210550" y="2857500"/>
          <a:ext cx="2219325" cy="866775"/>
        </a:xfrm>
        <a:prstGeom prst="rect">
          <a:avLst/>
        </a:prstGeom>
        <a:noFill/>
        <a:ln w="9525" cmpd="sng">
          <a:noFill/>
        </a:ln>
      </xdr:spPr>
      <xdr:txBody>
        <a:bodyPr vertOverflow="clip" wrap="square">
          <a:spAutoFit/>
        </a:bodyPr>
        <a:p>
          <a:pPr algn="l">
            <a:defRPr/>
          </a:pPr>
          <a:r>
            <a:rPr lang="en-US" cap="none" sz="2400" b="1" i="0" u="none" baseline="0">
              <a:latin typeface="Verdana"/>
              <a:ea typeface="Verdana"/>
              <a:cs typeface="Verdana"/>
            </a:rPr>
            <a:t>interval-scale
variables</a:t>
          </a:r>
        </a:p>
      </xdr:txBody>
    </xdr:sp>
    <xdr:clientData/>
  </xdr:oneCellAnchor>
  <xdr:oneCellAnchor>
    <xdr:from>
      <xdr:col>9</xdr:col>
      <xdr:colOff>647700</xdr:colOff>
      <xdr:row>28</xdr:row>
      <xdr:rowOff>152400</xdr:rowOff>
    </xdr:from>
    <xdr:ext cx="4505325" cy="1666875"/>
    <xdr:sp>
      <xdr:nvSpPr>
        <xdr:cNvPr id="9" name="TextBox 16"/>
        <xdr:cNvSpPr txBox="1">
          <a:spLocks noChangeArrowheads="1"/>
        </xdr:cNvSpPr>
      </xdr:nvSpPr>
      <xdr:spPr>
        <a:xfrm>
          <a:off x="8191500" y="4686300"/>
          <a:ext cx="4505325" cy="1666875"/>
        </a:xfrm>
        <a:prstGeom prst="rect">
          <a:avLst/>
        </a:prstGeom>
        <a:noFill/>
        <a:ln w="9525" cmpd="sng">
          <a:noFill/>
        </a:ln>
      </xdr:spPr>
      <xdr:txBody>
        <a:bodyPr vertOverflow="clip" wrap="square">
          <a:spAutoFit/>
        </a:bodyPr>
        <a:p>
          <a:pPr algn="l">
            <a:defRPr/>
          </a:pPr>
          <a:r>
            <a:rPr lang="en-US" cap="none" sz="2400" b="1" i="0" u="none" baseline="0">
              <a:latin typeface="Verdana"/>
              <a:ea typeface="Verdana"/>
              <a:cs typeface="Verdana"/>
            </a:rPr>
            <a:t>nominal-scale
variables
--called "dummy variables"
(with values of either 0 or 1)</a:t>
          </a:r>
        </a:p>
      </xdr:txBody>
    </xdr:sp>
    <xdr:clientData/>
  </xdr:oneCellAnchor>
  <xdr:oneCellAnchor>
    <xdr:from>
      <xdr:col>8</xdr:col>
      <xdr:colOff>704850</xdr:colOff>
      <xdr:row>0</xdr:row>
      <xdr:rowOff>85725</xdr:rowOff>
    </xdr:from>
    <xdr:ext cx="5476875" cy="1819275"/>
    <xdr:sp>
      <xdr:nvSpPr>
        <xdr:cNvPr id="10" name="TextBox 17"/>
        <xdr:cNvSpPr txBox="1">
          <a:spLocks noChangeArrowheads="1"/>
        </xdr:cNvSpPr>
      </xdr:nvSpPr>
      <xdr:spPr>
        <a:xfrm>
          <a:off x="7410450" y="85725"/>
          <a:ext cx="5476875" cy="1819275"/>
        </a:xfrm>
        <a:prstGeom prst="rect">
          <a:avLst/>
        </a:prstGeom>
        <a:solidFill>
          <a:srgbClr val="FCF305"/>
        </a:solidFill>
        <a:ln w="9525" cmpd="sng">
          <a:noFill/>
        </a:ln>
      </xdr:spPr>
      <xdr:txBody>
        <a:bodyPr vertOverflow="clip" wrap="square"/>
        <a:p>
          <a:pPr algn="l">
            <a:defRPr/>
          </a:pPr>
          <a:r>
            <a:rPr lang="en-US" cap="none" sz="2400" b="1" i="0" u="none" baseline="0">
              <a:solidFill>
                <a:srgbClr val="993366"/>
              </a:solidFill>
              <a:latin typeface="Verdana"/>
              <a:ea typeface="Verdana"/>
              <a:cs typeface="Verdana"/>
            </a:rPr>
            <a:t>general form of linear equation
y = a + bx
or
y = x0 + b1x1 + b2x2 + …</a:t>
          </a:r>
        </a:p>
      </xdr:txBody>
    </xdr:sp>
    <xdr:clientData/>
  </xdr:oneCellAnchor>
  <xdr:twoCellAnchor>
    <xdr:from>
      <xdr:col>0</xdr:col>
      <xdr:colOff>85725</xdr:colOff>
      <xdr:row>43</xdr:row>
      <xdr:rowOff>57150</xdr:rowOff>
    </xdr:from>
    <xdr:to>
      <xdr:col>15</xdr:col>
      <xdr:colOff>447675</xdr:colOff>
      <xdr:row>54</xdr:row>
      <xdr:rowOff>104775</xdr:rowOff>
    </xdr:to>
    <xdr:sp>
      <xdr:nvSpPr>
        <xdr:cNvPr id="11" name="TextBox 18"/>
        <xdr:cNvSpPr txBox="1">
          <a:spLocks noChangeArrowheads="1"/>
        </xdr:cNvSpPr>
      </xdr:nvSpPr>
      <xdr:spPr>
        <a:xfrm>
          <a:off x="85725" y="7019925"/>
          <a:ext cx="12934950" cy="18288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400" b="1" i="0" u="none" baseline="0">
              <a:solidFill>
                <a:srgbClr val="003300"/>
              </a:solidFill>
              <a:latin typeface="Verdana"/>
              <a:ea typeface="Verdana"/>
              <a:cs typeface="Verdana"/>
            </a:rPr>
            <a:t>Let's put all the variables together:  MULTIPLE REGRESSION.
Advantage over bivariate regression:
(a)  stronger predictive power (R-square)
(b)  can see the interaction between variables
(c)  variables with low predictive power in bivariate regression may reveal stronger predictive power (when controlling for other variables)
(d)  variables with high predictive power in bivariate regression may reveal weaker predictive power and/or their signs may flip, e.g., from + to - or - to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1</xdr:row>
      <xdr:rowOff>114300</xdr:rowOff>
    </xdr:from>
    <xdr:ext cx="4152900" cy="6600825"/>
    <xdr:sp>
      <xdr:nvSpPr>
        <xdr:cNvPr id="1" name="TextBox 1"/>
        <xdr:cNvSpPr txBox="1">
          <a:spLocks noChangeArrowheads="1"/>
        </xdr:cNvSpPr>
      </xdr:nvSpPr>
      <xdr:spPr>
        <a:xfrm>
          <a:off x="114300" y="419100"/>
          <a:ext cx="4152900" cy="6600825"/>
        </a:xfrm>
        <a:prstGeom prst="rect">
          <a:avLst/>
        </a:prstGeom>
        <a:solidFill>
          <a:srgbClr val="FFFFFF"/>
        </a:solidFill>
        <a:ln w="9525" cmpd="sng">
          <a:noFill/>
        </a:ln>
      </xdr:spPr>
      <xdr:txBody>
        <a:bodyPr vertOverflow="clip" wrap="square"/>
        <a:p>
          <a:pPr algn="l">
            <a:defRPr/>
          </a:pPr>
          <a:r>
            <a:rPr lang="en-US" cap="none" sz="2400" b="1" i="0" u="none" baseline="0">
              <a:solidFill>
                <a:srgbClr val="DD0806"/>
              </a:solidFill>
              <a:latin typeface="Verdana"/>
              <a:ea typeface="Verdana"/>
              <a:cs typeface="Verdana"/>
            </a:rPr>
            <a:t>HEDONIC PRICE MODEL
housing price = </a:t>
          </a:r>
          <a:r>
            <a:rPr lang="en-US" cap="none" sz="2400" b="1" i="0" u="none" baseline="0">
              <a:latin typeface="Verdana"/>
              <a:ea typeface="Verdana"/>
              <a:cs typeface="Verdana"/>
            </a:rPr>
            <a:t>
36,889 +</a:t>
          </a:r>
          <a:r>
            <a:rPr lang="en-US" cap="none" sz="2400" b="1" i="0" u="none" baseline="0">
              <a:solidFill>
                <a:srgbClr val="003366"/>
              </a:solidFill>
              <a:latin typeface="Verdana"/>
              <a:ea typeface="Verdana"/>
              <a:cs typeface="Verdana"/>
            </a:rPr>
            <a:t> 
59,578 (bedrooms) + 
27,726 (bathrooms) + 
103 (house size, sq feet) + 
50,617 (lot size, acres) + 
-4,900 (distance to beach, miles) +</a:t>
          </a:r>
          <a:r>
            <a:rPr lang="en-US" cap="none" sz="2400" b="1" i="0" u="none" baseline="0">
              <a:latin typeface="Verdana"/>
              <a:ea typeface="Verdana"/>
              <a:cs typeface="Verdana"/>
            </a:rPr>
            <a:t> 
</a:t>
          </a:r>
          <a:r>
            <a:rPr lang="en-US" cap="none" sz="2400" b="1" i="0" u="none" baseline="0">
              <a:solidFill>
                <a:srgbClr val="006411"/>
              </a:solidFill>
              <a:latin typeface="Verdana"/>
              <a:ea typeface="Verdana"/>
              <a:cs typeface="Verdana"/>
            </a:rPr>
            <a:t>16,103 (fireplace) + 
15,938 (garage) + 
54,429 (view) + 
3,918 (hottub) +
</a:t>
          </a:r>
          <a:r>
            <a:rPr lang="en-US" cap="none" sz="2400" b="1" i="0" u="none" baseline="0">
              <a:solidFill>
                <a:srgbClr val="333333"/>
              </a:solidFill>
              <a:latin typeface="Verdana"/>
              <a:ea typeface="Verdana"/>
              <a:cs typeface="Verdana"/>
            </a:rPr>
            <a:t>Error term</a:t>
          </a:r>
        </a:p>
      </xdr:txBody>
    </xdr:sp>
    <xdr:clientData/>
  </xdr:oneCellAnchor>
  <xdr:oneCellAnchor>
    <xdr:from>
      <xdr:col>6</xdr:col>
      <xdr:colOff>0</xdr:colOff>
      <xdr:row>20</xdr:row>
      <xdr:rowOff>152400</xdr:rowOff>
    </xdr:from>
    <xdr:ext cx="85725" cy="209550"/>
    <xdr:sp>
      <xdr:nvSpPr>
        <xdr:cNvPr id="2" name="TextBox 6"/>
        <xdr:cNvSpPr txBox="1">
          <a:spLocks noChangeArrowheads="1"/>
        </xdr:cNvSpPr>
      </xdr:nvSpPr>
      <xdr:spPr>
        <a:xfrm>
          <a:off x="5029200" y="5981700"/>
          <a:ext cx="85725" cy="209550"/>
        </a:xfrm>
        <a:prstGeom prst="rect">
          <a:avLst/>
        </a:prstGeom>
        <a:noFill/>
        <a:ln w="9525" cmpd="sng">
          <a:noFill/>
        </a:ln>
      </xdr:spPr>
      <xdr:txBody>
        <a:bodyPr vertOverflow="clip" wrap="square">
          <a:spAutoFit/>
        </a:bodyPr>
        <a:p>
          <a:pPr algn="l">
            <a:defRPr/>
          </a:pPr>
          <a:r>
            <a:rPr lang="en-US" cap="none" u="none" baseline="0">
              <a:latin typeface="Verdana"/>
              <a:ea typeface="Verdana"/>
              <a:cs typeface="Verdana"/>
            </a:rPr>
            <a:t/>
          </a:r>
        </a:p>
      </xdr:txBody>
    </xdr:sp>
    <xdr:clientData/>
  </xdr:oneCellAnchor>
  <xdr:oneCellAnchor>
    <xdr:from>
      <xdr:col>6</xdr:col>
      <xdr:colOff>1219200</xdr:colOff>
      <xdr:row>17</xdr:row>
      <xdr:rowOff>200025</xdr:rowOff>
    </xdr:from>
    <xdr:ext cx="3829050" cy="2333625"/>
    <xdr:sp>
      <xdr:nvSpPr>
        <xdr:cNvPr id="3" name="TextBox 10"/>
        <xdr:cNvSpPr txBox="1">
          <a:spLocks noChangeArrowheads="1"/>
        </xdr:cNvSpPr>
      </xdr:nvSpPr>
      <xdr:spPr>
        <a:xfrm>
          <a:off x="6248400" y="5172075"/>
          <a:ext cx="3829050" cy="2333625"/>
        </a:xfrm>
        <a:prstGeom prst="rect">
          <a:avLst/>
        </a:prstGeom>
        <a:solidFill>
          <a:srgbClr val="FF99CC"/>
        </a:solidFill>
        <a:ln w="9525" cmpd="sng">
          <a:noFill/>
        </a:ln>
      </xdr:spPr>
      <xdr:txBody>
        <a:bodyPr vertOverflow="clip" wrap="square"/>
        <a:p>
          <a:pPr algn="l">
            <a:defRPr/>
          </a:pPr>
          <a:r>
            <a:rPr lang="en-US" cap="none" sz="2400" b="1" i="0" u="none" baseline="0">
              <a:latin typeface="Verdana"/>
              <a:ea typeface="Verdana"/>
              <a:cs typeface="Verdana"/>
            </a:rPr>
            <a:t>examples of using regression results to estimate housing values of houses not in sample</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0.11025</cdr:x>
      <cdr:y>0.1935</cdr:y>
    </cdr:from>
    <cdr:to>
      <cdr:x>0.79725</cdr:x>
      <cdr:y>0.2535</cdr:y>
    </cdr:to>
    <cdr:sp>
      <cdr:nvSpPr>
        <cdr:cNvPr id="1" name="TextBox 1"/>
        <cdr:cNvSpPr txBox="1">
          <a:spLocks noChangeArrowheads="1"/>
        </cdr:cNvSpPr>
      </cdr:nvSpPr>
      <cdr:spPr>
        <a:xfrm>
          <a:off x="952500" y="1143000"/>
          <a:ext cx="5962650" cy="352425"/>
        </a:xfrm>
        <a:prstGeom prst="rect">
          <a:avLst/>
        </a:prstGeom>
        <a:noFill/>
        <a:ln w="9525" cmpd="sng">
          <a:noFill/>
        </a:ln>
      </cdr:spPr>
      <cdr:txBody>
        <a:bodyPr vertOverflow="clip" wrap="square">
          <a:spAutoFit/>
        </a:bodyPr>
        <a:p>
          <a:pPr algn="l">
            <a:defRPr/>
          </a:pPr>
          <a:r>
            <a:rPr lang="en-US" cap="none" sz="2000" b="0" i="0" u="none" baseline="0">
              <a:solidFill>
                <a:srgbClr val="DD0806"/>
              </a:solidFill>
              <a:latin typeface="Verdana"/>
              <a:ea typeface="Verdana"/>
              <a:cs typeface="Verdana"/>
            </a:rPr>
            <a:t>What explains the variation in housing price?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390525</xdr:colOff>
      <xdr:row>3</xdr:row>
      <xdr:rowOff>76200</xdr:rowOff>
    </xdr:from>
    <xdr:ext cx="2790825" cy="1190625"/>
    <xdr:sp>
      <xdr:nvSpPr>
        <xdr:cNvPr id="1" name="TextBox 1"/>
        <xdr:cNvSpPr txBox="1">
          <a:spLocks noChangeArrowheads="1"/>
        </xdr:cNvSpPr>
      </xdr:nvSpPr>
      <xdr:spPr>
        <a:xfrm>
          <a:off x="10048875" y="1447800"/>
          <a:ext cx="2790825" cy="1190625"/>
        </a:xfrm>
        <a:prstGeom prst="rect">
          <a:avLst/>
        </a:prstGeom>
        <a:noFill/>
        <a:ln w="9525" cmpd="sng">
          <a:noFill/>
        </a:ln>
      </xdr:spPr>
      <xdr:txBody>
        <a:bodyPr vertOverflow="clip" wrap="square">
          <a:spAutoFit/>
        </a:bodyPr>
        <a:p>
          <a:pPr algn="l">
            <a:defRPr/>
          </a:pPr>
          <a:r>
            <a:rPr lang="en-US" cap="none" sz="2400" b="1" i="0" u="none" baseline="0">
              <a:latin typeface="Verdana"/>
              <a:ea typeface="Verdana"/>
              <a:cs typeface="Verdana"/>
            </a:rPr>
            <a:t>dummy variables:
0 = no
1 = yes</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0.109</cdr:y>
    </cdr:from>
    <cdr:to>
      <cdr:x>0.49025</cdr:x>
      <cdr:y>0.3725</cdr:y>
    </cdr:to>
    <cdr:sp>
      <cdr:nvSpPr>
        <cdr:cNvPr id="1" name="TextBox 1"/>
        <cdr:cNvSpPr txBox="1">
          <a:spLocks noChangeArrowheads="1"/>
        </cdr:cNvSpPr>
      </cdr:nvSpPr>
      <cdr:spPr>
        <a:xfrm>
          <a:off x="1257300" y="638175"/>
          <a:ext cx="2990850" cy="1562100"/>
        </a:xfrm>
        <a:prstGeom prst="rect">
          <a:avLst/>
        </a:prstGeom>
        <a:noFill/>
        <a:ln w="9525" cmpd="sng">
          <a:noFill/>
        </a:ln>
      </cdr:spPr>
      <cdr:txBody>
        <a:bodyPr vertOverflow="clip" wrap="square"/>
        <a:p>
          <a:pPr algn="l">
            <a:defRPr/>
          </a:pPr>
          <a:r>
            <a:rPr lang="en-US" cap="none" sz="1800" b="1" i="0" u="none" baseline="0">
              <a:solidFill>
                <a:srgbClr val="DD0806"/>
              </a:solidFill>
              <a:latin typeface="Verdana"/>
              <a:ea typeface="Verdana"/>
              <a:cs typeface="Verdana"/>
            </a:rPr>
            <a:t>How good a predicter is house size?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0.467</cdr:x>
      <cdr:y>0.36425</cdr:y>
    </cdr:from>
    <cdr:to>
      <cdr:x>0.467</cdr:x>
      <cdr:y>0.5785</cdr:y>
    </cdr:to>
    <cdr:sp>
      <cdr:nvSpPr>
        <cdr:cNvPr id="1" name="Line 1"/>
        <cdr:cNvSpPr>
          <a:spLocks/>
        </cdr:cNvSpPr>
      </cdr:nvSpPr>
      <cdr:spPr>
        <a:xfrm>
          <a:off x="4048125" y="2152650"/>
          <a:ext cx="0" cy="1266825"/>
        </a:xfrm>
        <a:prstGeom prst="line">
          <a:avLst/>
        </a:prstGeom>
        <a:noFill/>
        <a:ln w="57150" cmpd="sng">
          <a:solidFill>
            <a:srgbClr val="DD0806"/>
          </a:solidFill>
          <a:prstDash val="sysDash"/>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0.764</cdr:x>
      <cdr:y>0.31825</cdr:y>
    </cdr:from>
    <cdr:to>
      <cdr:x>0.76475</cdr:x>
      <cdr:y>0.404</cdr:y>
    </cdr:to>
    <cdr:sp>
      <cdr:nvSpPr>
        <cdr:cNvPr id="2" name="Line 2"/>
        <cdr:cNvSpPr>
          <a:spLocks/>
        </cdr:cNvSpPr>
      </cdr:nvSpPr>
      <cdr:spPr>
        <a:xfrm flipH="1">
          <a:off x="6629400" y="1885950"/>
          <a:ext cx="9525" cy="504825"/>
        </a:xfrm>
        <a:prstGeom prst="line">
          <a:avLst/>
        </a:prstGeom>
        <a:noFill/>
        <a:ln w="57150" cmpd="sng">
          <a:solidFill>
            <a:srgbClr val="FF9900"/>
          </a:solidFill>
          <a:prstDash val="sysDash"/>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0.42675</cdr:x>
      <cdr:y>0.37275</cdr:y>
    </cdr:from>
    <cdr:to>
      <cdr:x>0.44325</cdr:x>
      <cdr:y>0.5675</cdr:y>
    </cdr:to>
    <cdr:sp>
      <cdr:nvSpPr>
        <cdr:cNvPr id="3" name="AutoShape 4"/>
        <cdr:cNvSpPr>
          <a:spLocks/>
        </cdr:cNvSpPr>
      </cdr:nvSpPr>
      <cdr:spPr>
        <a:xfrm>
          <a:off x="3695700" y="2209800"/>
          <a:ext cx="142875" cy="1152525"/>
        </a:xfrm>
        <a:prstGeom prst="leftBrace">
          <a:avLst/>
        </a:prstGeom>
        <a:noFill/>
        <a:ln w="41275" cmpd="sng">
          <a:solidFill>
            <a:srgbClr val="969696"/>
          </a:solidFill>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0.2635</cdr:x>
      <cdr:y>0.404</cdr:y>
    </cdr:from>
    <cdr:to>
      <cdr:x>0.4135</cdr:x>
      <cdr:y>0.52575</cdr:y>
    </cdr:to>
    <cdr:sp>
      <cdr:nvSpPr>
        <cdr:cNvPr id="4" name="TextBox 5"/>
        <cdr:cNvSpPr txBox="1">
          <a:spLocks noChangeArrowheads="1"/>
        </cdr:cNvSpPr>
      </cdr:nvSpPr>
      <cdr:spPr>
        <a:xfrm>
          <a:off x="2286000" y="2390775"/>
          <a:ext cx="1304925" cy="723900"/>
        </a:xfrm>
        <a:prstGeom prst="rect">
          <a:avLst/>
        </a:prstGeom>
        <a:noFill/>
        <a:ln w="9525" cmpd="sng">
          <a:noFill/>
        </a:ln>
      </cdr:spPr>
      <cdr:txBody>
        <a:bodyPr vertOverflow="clip" wrap="square"/>
        <a:p>
          <a:pPr algn="r">
            <a:defRPr/>
          </a:pPr>
          <a:r>
            <a:rPr lang="en-US" cap="none" sz="1000" b="1" i="0" u="none" baseline="0">
              <a:solidFill>
                <a:srgbClr val="DD0806"/>
              </a:solidFill>
              <a:latin typeface="Verdana"/>
              <a:ea typeface="Verdana"/>
              <a:cs typeface="Verdana"/>
            </a:rPr>
            <a:t>underestimate:
house value much higher than predicted</a:t>
          </a:r>
        </a:p>
      </cdr:txBody>
    </cdr:sp>
  </cdr:relSizeAnchor>
  <cdr:relSizeAnchor xmlns:cdr="http://schemas.openxmlformats.org/drawingml/2006/chartDrawing">
    <cdr:from>
      <cdr:x>0.77575</cdr:x>
      <cdr:y>0.318</cdr:y>
    </cdr:from>
    <cdr:to>
      <cdr:x>0.92575</cdr:x>
      <cdr:y>0.43975</cdr:y>
    </cdr:to>
    <cdr:sp>
      <cdr:nvSpPr>
        <cdr:cNvPr id="5" name="TextBox 6"/>
        <cdr:cNvSpPr txBox="1">
          <a:spLocks noChangeArrowheads="1"/>
        </cdr:cNvSpPr>
      </cdr:nvSpPr>
      <cdr:spPr>
        <a:xfrm>
          <a:off x="6724650" y="1885950"/>
          <a:ext cx="1304925" cy="723900"/>
        </a:xfrm>
        <a:prstGeom prst="rect">
          <a:avLst/>
        </a:prstGeom>
        <a:noFill/>
        <a:ln w="9525" cmpd="sng">
          <a:noFill/>
        </a:ln>
      </cdr:spPr>
      <cdr:txBody>
        <a:bodyPr vertOverflow="clip" wrap="square"/>
        <a:p>
          <a:pPr algn="l">
            <a:defRPr/>
          </a:pPr>
          <a:r>
            <a:rPr lang="en-US" cap="none" sz="1000" b="1" i="0" u="none" baseline="0">
              <a:solidFill>
                <a:srgbClr val="FF9900"/>
              </a:solidFill>
              <a:latin typeface="Verdana"/>
              <a:ea typeface="Verdana"/>
              <a:cs typeface="Verdana"/>
            </a:rPr>
            <a:t>overestimate:
house value  lower than predicted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worksheets/sheet1.xml><?xml version="1.0" encoding="utf-8"?>
<worksheet xmlns="http://schemas.openxmlformats.org/spreadsheetml/2006/main" xmlns:r="http://schemas.openxmlformats.org/officeDocument/2006/relationships">
  <dimension ref="A1:K33"/>
  <sheetViews>
    <sheetView workbookViewId="0" topLeftCell="A1">
      <selection activeCell="B2" sqref="B2"/>
    </sheetView>
  </sheetViews>
  <sheetFormatPr defaultColWidth="11.00390625" defaultRowHeight="12.75"/>
  <cols>
    <col min="1" max="1" width="10.75390625" style="8" customWidth="1"/>
    <col min="2" max="2" width="16.375" style="10" bestFit="1" customWidth="1"/>
    <col min="3" max="4" width="10.75390625" style="8" customWidth="1"/>
    <col min="5" max="5" width="13.625" style="11" bestFit="1" customWidth="1"/>
    <col min="6" max="16384" width="10.75390625" style="8" customWidth="1"/>
  </cols>
  <sheetData>
    <row r="1" spans="2:11" ht="18">
      <c r="B1" s="10" t="s">
        <v>39</v>
      </c>
      <c r="C1" s="52" t="s">
        <v>40</v>
      </c>
      <c r="D1" s="52"/>
      <c r="E1" s="52"/>
      <c r="F1" s="52"/>
      <c r="G1" s="52"/>
      <c r="H1" s="52"/>
      <c r="I1" s="52"/>
      <c r="J1" s="52"/>
      <c r="K1" s="52"/>
    </row>
    <row r="2" spans="1:11" s="7" customFormat="1" ht="72">
      <c r="A2" s="7" t="s">
        <v>0</v>
      </c>
      <c r="B2" s="9" t="s">
        <v>1</v>
      </c>
      <c r="C2" s="14" t="s">
        <v>2</v>
      </c>
      <c r="D2" s="14" t="s">
        <v>3</v>
      </c>
      <c r="E2" s="15" t="s">
        <v>4</v>
      </c>
      <c r="F2" s="14" t="s">
        <v>5</v>
      </c>
      <c r="G2" s="14" t="s">
        <v>10</v>
      </c>
      <c r="H2" s="14" t="s">
        <v>6</v>
      </c>
      <c r="I2" s="14" t="s">
        <v>7</v>
      </c>
      <c r="J2" s="14" t="s">
        <v>8</v>
      </c>
      <c r="K2" s="14" t="s">
        <v>9</v>
      </c>
    </row>
    <row r="3" spans="1:11" ht="18">
      <c r="A3" s="48">
        <v>1</v>
      </c>
      <c r="B3" s="49">
        <v>402742.4481849812</v>
      </c>
      <c r="C3" s="50">
        <v>2</v>
      </c>
      <c r="D3" s="50">
        <v>2</v>
      </c>
      <c r="E3" s="51">
        <v>1895</v>
      </c>
      <c r="F3" s="50">
        <v>0.25</v>
      </c>
      <c r="G3" s="50">
        <v>4.4</v>
      </c>
      <c r="H3" s="50">
        <v>1</v>
      </c>
      <c r="I3" s="50">
        <v>1</v>
      </c>
      <c r="J3" s="50">
        <v>0</v>
      </c>
      <c r="K3" s="50">
        <v>0</v>
      </c>
    </row>
    <row r="4" spans="1:11" ht="18">
      <c r="A4" s="8">
        <v>2</v>
      </c>
      <c r="B4" s="10">
        <v>506299.84085866675</v>
      </c>
      <c r="C4" s="12">
        <v>3</v>
      </c>
      <c r="D4" s="12">
        <v>1</v>
      </c>
      <c r="E4" s="13">
        <v>1693</v>
      </c>
      <c r="F4" s="12">
        <v>0.5</v>
      </c>
      <c r="G4" s="12">
        <v>0.6</v>
      </c>
      <c r="H4" s="12">
        <v>0</v>
      </c>
      <c r="I4" s="12">
        <v>1</v>
      </c>
      <c r="J4" s="12">
        <v>1</v>
      </c>
      <c r="K4" s="12">
        <v>0</v>
      </c>
    </row>
    <row r="5" spans="1:11" ht="18">
      <c r="A5" s="8">
        <v>3</v>
      </c>
      <c r="B5" s="10">
        <v>451800</v>
      </c>
      <c r="C5" s="12">
        <v>2</v>
      </c>
      <c r="D5" s="12">
        <v>2.5</v>
      </c>
      <c r="E5" s="13">
        <v>2188</v>
      </c>
      <c r="F5" s="12">
        <v>0.5</v>
      </c>
      <c r="G5" s="12">
        <v>8.4</v>
      </c>
      <c r="H5" s="12">
        <v>0</v>
      </c>
      <c r="I5" s="12">
        <v>1</v>
      </c>
      <c r="J5" s="12">
        <v>0</v>
      </c>
      <c r="K5" s="12">
        <v>1</v>
      </c>
    </row>
    <row r="6" spans="1:11" ht="18">
      <c r="A6" s="8">
        <v>4</v>
      </c>
      <c r="B6" s="10">
        <v>764500</v>
      </c>
      <c r="C6" s="12">
        <v>5</v>
      </c>
      <c r="D6" s="12">
        <v>2.5</v>
      </c>
      <c r="E6" s="13">
        <v>3285</v>
      </c>
      <c r="F6" s="12">
        <v>0.5</v>
      </c>
      <c r="G6" s="12">
        <v>7.8</v>
      </c>
      <c r="H6" s="12">
        <v>1</v>
      </c>
      <c r="I6" s="12">
        <v>1</v>
      </c>
      <c r="J6" s="12">
        <v>0</v>
      </c>
      <c r="K6" s="12">
        <v>0</v>
      </c>
    </row>
    <row r="7" spans="1:11" ht="18">
      <c r="A7" s="8">
        <v>5</v>
      </c>
      <c r="B7" s="10">
        <v>713900</v>
      </c>
      <c r="C7" s="12">
        <v>4</v>
      </c>
      <c r="D7" s="12">
        <v>2.5</v>
      </c>
      <c r="E7" s="13">
        <v>2624</v>
      </c>
      <c r="F7" s="12">
        <v>0.25</v>
      </c>
      <c r="G7" s="12">
        <v>0.2</v>
      </c>
      <c r="H7" s="12">
        <v>1</v>
      </c>
      <c r="I7" s="12">
        <v>1</v>
      </c>
      <c r="J7" s="12">
        <v>1</v>
      </c>
      <c r="K7" s="12">
        <v>0</v>
      </c>
    </row>
    <row r="8" spans="1:11" ht="18">
      <c r="A8" s="8">
        <v>6</v>
      </c>
      <c r="B8" s="10">
        <v>335400</v>
      </c>
      <c r="C8" s="12">
        <v>2</v>
      </c>
      <c r="D8" s="12">
        <v>1.5</v>
      </c>
      <c r="E8" s="13">
        <v>1254</v>
      </c>
      <c r="F8" s="12">
        <v>1</v>
      </c>
      <c r="G8" s="12">
        <v>9</v>
      </c>
      <c r="H8" s="12">
        <v>0</v>
      </c>
      <c r="I8" s="12">
        <v>0</v>
      </c>
      <c r="J8" s="12">
        <v>0</v>
      </c>
      <c r="K8" s="12">
        <v>0</v>
      </c>
    </row>
    <row r="9" spans="1:11" ht="18">
      <c r="A9" s="8">
        <v>7</v>
      </c>
      <c r="B9" s="10">
        <v>557500</v>
      </c>
      <c r="C9" s="12">
        <v>3</v>
      </c>
      <c r="D9" s="12">
        <v>2</v>
      </c>
      <c r="E9" s="13">
        <v>2520</v>
      </c>
      <c r="F9" s="12">
        <v>0.25</v>
      </c>
      <c r="G9" s="12">
        <v>4.4</v>
      </c>
      <c r="H9" s="12">
        <v>1</v>
      </c>
      <c r="I9" s="12">
        <v>1</v>
      </c>
      <c r="J9" s="12">
        <v>0</v>
      </c>
      <c r="K9" s="12">
        <v>1</v>
      </c>
    </row>
    <row r="10" spans="1:11" ht="18">
      <c r="A10" s="8">
        <v>8</v>
      </c>
      <c r="B10" s="10">
        <v>331700</v>
      </c>
      <c r="C10" s="12">
        <v>1</v>
      </c>
      <c r="D10" s="12">
        <v>1</v>
      </c>
      <c r="E10" s="13">
        <v>1782</v>
      </c>
      <c r="F10" s="12">
        <v>0.25</v>
      </c>
      <c r="G10" s="12">
        <v>4.8</v>
      </c>
      <c r="H10" s="12">
        <v>1</v>
      </c>
      <c r="I10" s="12">
        <v>1</v>
      </c>
      <c r="J10" s="12">
        <v>0</v>
      </c>
      <c r="K10" s="12">
        <v>0</v>
      </c>
    </row>
    <row r="11" spans="1:11" ht="18">
      <c r="A11" s="8">
        <v>9</v>
      </c>
      <c r="B11" s="10">
        <v>369400</v>
      </c>
      <c r="C11" s="12">
        <v>1</v>
      </c>
      <c r="D11" s="12">
        <v>2</v>
      </c>
      <c r="E11" s="13">
        <v>1624</v>
      </c>
      <c r="F11" s="12">
        <v>1</v>
      </c>
      <c r="G11" s="12">
        <v>3.6</v>
      </c>
      <c r="H11" s="12">
        <v>0</v>
      </c>
      <c r="I11" s="12">
        <v>1</v>
      </c>
      <c r="J11" s="12">
        <v>0</v>
      </c>
      <c r="K11" s="12">
        <v>0</v>
      </c>
    </row>
    <row r="12" spans="1:11" ht="18">
      <c r="A12" s="8">
        <v>10</v>
      </c>
      <c r="B12" s="10">
        <v>788500</v>
      </c>
      <c r="C12" s="12">
        <v>5</v>
      </c>
      <c r="D12" s="12">
        <v>1.5</v>
      </c>
      <c r="E12" s="13">
        <v>3060</v>
      </c>
      <c r="F12" s="12">
        <v>0.25</v>
      </c>
      <c r="G12" s="12">
        <v>0</v>
      </c>
      <c r="H12" s="12">
        <v>1</v>
      </c>
      <c r="I12" s="12">
        <v>1</v>
      </c>
      <c r="J12" s="12">
        <v>1</v>
      </c>
      <c r="K12" s="12">
        <v>0</v>
      </c>
    </row>
    <row r="13" spans="1:11" ht="18">
      <c r="A13" s="8">
        <v>11</v>
      </c>
      <c r="B13" s="10">
        <v>562300</v>
      </c>
      <c r="C13" s="12">
        <v>4</v>
      </c>
      <c r="D13" s="12">
        <v>2</v>
      </c>
      <c r="E13" s="13">
        <v>2118</v>
      </c>
      <c r="F13" s="12">
        <v>0.25</v>
      </c>
      <c r="G13" s="12">
        <v>7.4</v>
      </c>
      <c r="H13" s="12">
        <v>1</v>
      </c>
      <c r="I13" s="12">
        <v>1</v>
      </c>
      <c r="J13" s="12">
        <v>0</v>
      </c>
      <c r="K13" s="12">
        <v>1</v>
      </c>
    </row>
    <row r="14" spans="1:11" ht="18">
      <c r="A14" s="8">
        <v>12</v>
      </c>
      <c r="B14" s="10">
        <v>502200</v>
      </c>
      <c r="C14" s="12">
        <v>3</v>
      </c>
      <c r="D14" s="12">
        <v>2</v>
      </c>
      <c r="E14" s="13">
        <v>2237</v>
      </c>
      <c r="F14" s="12">
        <v>0.25</v>
      </c>
      <c r="G14" s="12">
        <v>2.8</v>
      </c>
      <c r="H14" s="12">
        <v>0</v>
      </c>
      <c r="I14" s="12">
        <v>0</v>
      </c>
      <c r="J14" s="12">
        <v>0</v>
      </c>
      <c r="K14" s="12">
        <v>1</v>
      </c>
    </row>
    <row r="15" spans="1:11" ht="18">
      <c r="A15" s="8">
        <v>13</v>
      </c>
      <c r="B15" s="10">
        <v>329200</v>
      </c>
      <c r="C15" s="12">
        <v>1</v>
      </c>
      <c r="D15" s="12">
        <v>1.5</v>
      </c>
      <c r="E15" s="13">
        <v>1427</v>
      </c>
      <c r="F15" s="12">
        <v>0.25</v>
      </c>
      <c r="G15" s="12">
        <v>1.2</v>
      </c>
      <c r="H15" s="12">
        <v>1</v>
      </c>
      <c r="I15" s="12">
        <v>1</v>
      </c>
      <c r="J15" s="12">
        <v>0</v>
      </c>
      <c r="K15" s="12">
        <v>1</v>
      </c>
    </row>
    <row r="16" spans="1:11" ht="18">
      <c r="A16" s="8">
        <v>14</v>
      </c>
      <c r="B16" s="10">
        <v>740900</v>
      </c>
      <c r="C16" s="12">
        <v>4</v>
      </c>
      <c r="D16" s="12">
        <v>2</v>
      </c>
      <c r="E16" s="13">
        <v>3054</v>
      </c>
      <c r="F16" s="12">
        <v>0.25</v>
      </c>
      <c r="G16" s="12">
        <v>0.4</v>
      </c>
      <c r="H16" s="12">
        <v>1</v>
      </c>
      <c r="I16" s="12">
        <v>1</v>
      </c>
      <c r="J16" s="12">
        <v>1</v>
      </c>
      <c r="K16" s="12">
        <v>0</v>
      </c>
    </row>
    <row r="17" spans="1:11" ht="18">
      <c r="A17" s="8">
        <v>15</v>
      </c>
      <c r="B17" s="10">
        <v>735600</v>
      </c>
      <c r="C17" s="12">
        <v>4</v>
      </c>
      <c r="D17" s="12">
        <v>2.5</v>
      </c>
      <c r="E17" s="13">
        <v>2406</v>
      </c>
      <c r="F17" s="12">
        <v>1.5</v>
      </c>
      <c r="G17" s="12">
        <v>0</v>
      </c>
      <c r="H17" s="12">
        <v>0</v>
      </c>
      <c r="I17" s="12">
        <v>1</v>
      </c>
      <c r="J17" s="12">
        <v>1</v>
      </c>
      <c r="K17" s="12">
        <v>0</v>
      </c>
    </row>
    <row r="18" spans="1:11" ht="18">
      <c r="A18" s="8">
        <v>16</v>
      </c>
      <c r="B18" s="10">
        <v>442800</v>
      </c>
      <c r="C18" s="12">
        <v>2</v>
      </c>
      <c r="D18" s="12">
        <v>1</v>
      </c>
      <c r="E18" s="13">
        <v>1753</v>
      </c>
      <c r="F18" s="12">
        <v>0.25</v>
      </c>
      <c r="G18" s="12">
        <v>1</v>
      </c>
      <c r="H18" s="12">
        <v>1</v>
      </c>
      <c r="I18" s="12">
        <v>0</v>
      </c>
      <c r="J18" s="12">
        <v>1</v>
      </c>
      <c r="K18" s="12">
        <v>0</v>
      </c>
    </row>
    <row r="19" spans="1:11" ht="18">
      <c r="A19" s="8">
        <v>17</v>
      </c>
      <c r="B19" s="10">
        <v>406700</v>
      </c>
      <c r="C19" s="12">
        <v>2</v>
      </c>
      <c r="D19" s="12">
        <v>1.5</v>
      </c>
      <c r="E19" s="13">
        <v>1752</v>
      </c>
      <c r="F19" s="12">
        <v>0.25</v>
      </c>
      <c r="G19" s="12">
        <v>4.2</v>
      </c>
      <c r="H19" s="12">
        <v>1</v>
      </c>
      <c r="I19" s="12">
        <v>1</v>
      </c>
      <c r="J19" s="12">
        <v>0</v>
      </c>
      <c r="K19" s="12">
        <v>1</v>
      </c>
    </row>
    <row r="20" spans="1:11" ht="18">
      <c r="A20" s="8">
        <v>18</v>
      </c>
      <c r="B20" s="10">
        <v>559000</v>
      </c>
      <c r="C20" s="12">
        <v>3</v>
      </c>
      <c r="D20" s="12">
        <v>2</v>
      </c>
      <c r="E20" s="13">
        <v>2695</v>
      </c>
      <c r="F20" s="12">
        <v>0.25</v>
      </c>
      <c r="G20" s="12">
        <v>7.6</v>
      </c>
      <c r="H20" s="12">
        <v>1</v>
      </c>
      <c r="I20" s="12">
        <v>1</v>
      </c>
      <c r="J20" s="12">
        <v>0</v>
      </c>
      <c r="K20" s="12">
        <v>1</v>
      </c>
    </row>
    <row r="21" spans="1:11" ht="18">
      <c r="A21" s="8">
        <v>19</v>
      </c>
      <c r="B21" s="10">
        <v>434600</v>
      </c>
      <c r="C21" s="12">
        <v>2</v>
      </c>
      <c r="D21" s="12">
        <v>2.5</v>
      </c>
      <c r="E21" s="13">
        <v>2056</v>
      </c>
      <c r="F21" s="12">
        <v>0.4</v>
      </c>
      <c r="G21" s="12">
        <v>8.2</v>
      </c>
      <c r="H21" s="12">
        <v>0</v>
      </c>
      <c r="I21" s="12">
        <v>1</v>
      </c>
      <c r="J21" s="12">
        <v>0</v>
      </c>
      <c r="K21" s="12">
        <v>0</v>
      </c>
    </row>
    <row r="22" spans="1:11" ht="18">
      <c r="A22" s="8">
        <v>20</v>
      </c>
      <c r="B22" s="10">
        <v>324000</v>
      </c>
      <c r="C22" s="12">
        <v>1</v>
      </c>
      <c r="D22" s="12">
        <v>1</v>
      </c>
      <c r="E22" s="13">
        <v>1545</v>
      </c>
      <c r="F22" s="12">
        <v>0.25</v>
      </c>
      <c r="G22" s="12">
        <v>1.6</v>
      </c>
      <c r="H22" s="12">
        <v>1</v>
      </c>
      <c r="I22" s="12">
        <v>1</v>
      </c>
      <c r="J22" s="12">
        <v>0</v>
      </c>
      <c r="K22" s="12">
        <v>0</v>
      </c>
    </row>
    <row r="23" spans="1:11" ht="18">
      <c r="A23" s="8">
        <v>21</v>
      </c>
      <c r="B23" s="10">
        <v>623100</v>
      </c>
      <c r="C23" s="12">
        <v>4</v>
      </c>
      <c r="D23" s="12">
        <v>2</v>
      </c>
      <c r="E23" s="13">
        <v>2536</v>
      </c>
      <c r="F23" s="12">
        <v>0.25</v>
      </c>
      <c r="G23" s="12">
        <v>3.6</v>
      </c>
      <c r="H23" s="12">
        <v>1</v>
      </c>
      <c r="I23" s="12">
        <v>1</v>
      </c>
      <c r="J23" s="12">
        <v>0</v>
      </c>
      <c r="K23" s="12">
        <v>1</v>
      </c>
    </row>
    <row r="24" spans="1:11" ht="18">
      <c r="A24" s="8">
        <v>22</v>
      </c>
      <c r="B24" s="10">
        <v>529900</v>
      </c>
      <c r="C24" s="12">
        <v>3</v>
      </c>
      <c r="D24" s="12">
        <v>2.5</v>
      </c>
      <c r="E24" s="13">
        <v>2174</v>
      </c>
      <c r="F24" s="12">
        <v>0.25</v>
      </c>
      <c r="G24" s="12">
        <v>2</v>
      </c>
      <c r="H24" s="12">
        <v>0</v>
      </c>
      <c r="I24" s="12">
        <v>1</v>
      </c>
      <c r="J24" s="12">
        <v>0</v>
      </c>
      <c r="K24" s="12">
        <v>0</v>
      </c>
    </row>
    <row r="25" spans="1:11" ht="18">
      <c r="A25" s="8">
        <v>23</v>
      </c>
      <c r="B25" s="10">
        <v>755400</v>
      </c>
      <c r="C25" s="12">
        <v>4</v>
      </c>
      <c r="D25" s="12">
        <v>1.5</v>
      </c>
      <c r="E25" s="13">
        <v>3034</v>
      </c>
      <c r="F25" s="12">
        <v>3</v>
      </c>
      <c r="G25" s="12">
        <v>8.6</v>
      </c>
      <c r="H25" s="12">
        <v>1</v>
      </c>
      <c r="I25" s="12">
        <v>0</v>
      </c>
      <c r="J25" s="12">
        <v>0</v>
      </c>
      <c r="K25" s="12">
        <v>1</v>
      </c>
    </row>
    <row r="26" spans="1:11" ht="18">
      <c r="A26" s="8">
        <v>24</v>
      </c>
      <c r="B26" s="10">
        <v>721800</v>
      </c>
      <c r="C26" s="12">
        <v>4</v>
      </c>
      <c r="D26" s="12">
        <v>3.5</v>
      </c>
      <c r="E26" s="13">
        <v>2403</v>
      </c>
      <c r="F26" s="12">
        <v>0.25</v>
      </c>
      <c r="G26" s="12">
        <v>0.2</v>
      </c>
      <c r="H26" s="12">
        <v>1</v>
      </c>
      <c r="I26" s="12">
        <v>1</v>
      </c>
      <c r="J26" s="12">
        <v>1</v>
      </c>
      <c r="K26" s="12">
        <v>1</v>
      </c>
    </row>
    <row r="27" spans="1:11" ht="18">
      <c r="A27" s="8">
        <v>25</v>
      </c>
      <c r="B27" s="10">
        <v>697000</v>
      </c>
      <c r="C27" s="12">
        <v>4</v>
      </c>
      <c r="D27" s="12">
        <v>3.5</v>
      </c>
      <c r="E27" s="13">
        <v>3085</v>
      </c>
      <c r="F27" s="12">
        <v>0.25</v>
      </c>
      <c r="G27" s="12">
        <v>1.8</v>
      </c>
      <c r="H27" s="12">
        <v>0</v>
      </c>
      <c r="I27" s="12">
        <v>0</v>
      </c>
      <c r="J27" s="12">
        <v>0</v>
      </c>
      <c r="K27" s="12">
        <v>1</v>
      </c>
    </row>
    <row r="28" spans="1:11" ht="18">
      <c r="A28" s="8">
        <v>26</v>
      </c>
      <c r="B28" s="10">
        <v>611600</v>
      </c>
      <c r="C28" s="12">
        <v>2</v>
      </c>
      <c r="D28" s="12">
        <v>2.5</v>
      </c>
      <c r="E28" s="13">
        <v>1426</v>
      </c>
      <c r="F28" s="12">
        <v>3</v>
      </c>
      <c r="G28" s="12">
        <v>0.2</v>
      </c>
      <c r="H28" s="12">
        <v>1</v>
      </c>
      <c r="I28" s="12">
        <v>1</v>
      </c>
      <c r="J28" s="12">
        <v>1</v>
      </c>
      <c r="K28" s="12">
        <v>0</v>
      </c>
    </row>
    <row r="29" spans="1:11" ht="18">
      <c r="A29" s="8">
        <v>27</v>
      </c>
      <c r="B29" s="10">
        <v>714500</v>
      </c>
      <c r="C29" s="12">
        <v>5</v>
      </c>
      <c r="D29" s="12">
        <v>2</v>
      </c>
      <c r="E29" s="13">
        <v>3020</v>
      </c>
      <c r="F29" s="12">
        <v>0.25</v>
      </c>
      <c r="G29" s="12">
        <v>3</v>
      </c>
      <c r="H29" s="12">
        <v>0</v>
      </c>
      <c r="I29" s="12">
        <v>1</v>
      </c>
      <c r="J29" s="12">
        <v>0</v>
      </c>
      <c r="K29" s="12">
        <v>0</v>
      </c>
    </row>
    <row r="30" spans="1:11" ht="18">
      <c r="A30" s="8">
        <v>28</v>
      </c>
      <c r="B30" s="10">
        <v>772600</v>
      </c>
      <c r="C30" s="12">
        <v>3</v>
      </c>
      <c r="D30" s="12">
        <v>2.5</v>
      </c>
      <c r="E30" s="13">
        <v>2626</v>
      </c>
      <c r="F30" s="12">
        <v>5</v>
      </c>
      <c r="G30" s="12">
        <v>7</v>
      </c>
      <c r="H30" s="12">
        <v>0</v>
      </c>
      <c r="I30" s="12">
        <v>0</v>
      </c>
      <c r="J30" s="12">
        <v>0</v>
      </c>
      <c r="K30" s="12">
        <v>0</v>
      </c>
    </row>
    <row r="31" spans="1:11" ht="18">
      <c r="A31" s="8">
        <v>29</v>
      </c>
      <c r="B31" s="10">
        <v>434100</v>
      </c>
      <c r="C31" s="12">
        <v>3</v>
      </c>
      <c r="D31" s="12">
        <v>1</v>
      </c>
      <c r="E31" s="13">
        <v>1826</v>
      </c>
      <c r="F31" s="12">
        <v>0.25</v>
      </c>
      <c r="G31" s="12">
        <v>5.2</v>
      </c>
      <c r="H31" s="12">
        <v>0</v>
      </c>
      <c r="I31" s="12">
        <v>1</v>
      </c>
      <c r="J31" s="12">
        <v>0</v>
      </c>
      <c r="K31" s="12">
        <v>1</v>
      </c>
    </row>
    <row r="32" spans="1:11" ht="18">
      <c r="A32" s="8">
        <v>30</v>
      </c>
      <c r="B32" s="10">
        <v>373100</v>
      </c>
      <c r="C32" s="12">
        <v>2</v>
      </c>
      <c r="D32" s="12">
        <v>1.5</v>
      </c>
      <c r="E32" s="13">
        <v>1471</v>
      </c>
      <c r="F32" s="12">
        <v>0.7</v>
      </c>
      <c r="G32" s="12">
        <v>5.8</v>
      </c>
      <c r="H32" s="12">
        <v>0</v>
      </c>
      <c r="I32" s="12">
        <v>1</v>
      </c>
      <c r="J32" s="12">
        <v>0</v>
      </c>
      <c r="K32" s="12">
        <v>0</v>
      </c>
    </row>
    <row r="33" spans="1:11" ht="18">
      <c r="A33" s="8">
        <v>31</v>
      </c>
      <c r="B33" s="10">
        <v>405400</v>
      </c>
      <c r="C33" s="12">
        <v>2</v>
      </c>
      <c r="D33" s="12">
        <v>1</v>
      </c>
      <c r="E33" s="13">
        <v>1999</v>
      </c>
      <c r="F33" s="12">
        <v>0.25</v>
      </c>
      <c r="G33" s="12">
        <v>6.4</v>
      </c>
      <c r="H33" s="12">
        <v>1</v>
      </c>
      <c r="I33" s="12">
        <v>1</v>
      </c>
      <c r="J33" s="12">
        <v>0</v>
      </c>
      <c r="K33" s="12">
        <v>0</v>
      </c>
    </row>
  </sheetData>
  <mergeCells count="1">
    <mergeCell ref="C1:K1"/>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K53"/>
  <sheetViews>
    <sheetView workbookViewId="0" topLeftCell="A1">
      <selection activeCell="A46" sqref="A46"/>
    </sheetView>
  </sheetViews>
  <sheetFormatPr defaultColWidth="11.00390625" defaultRowHeight="12.75"/>
  <cols>
    <col min="1" max="1" width="10.75390625" style="8" customWidth="1"/>
    <col min="2" max="2" width="16.375" style="10" bestFit="1" customWidth="1"/>
    <col min="3" max="4" width="10.75390625" style="8" customWidth="1"/>
    <col min="5" max="5" width="13.625" style="11" bestFit="1" customWidth="1"/>
    <col min="6" max="16384" width="10.75390625" style="8" customWidth="1"/>
  </cols>
  <sheetData>
    <row r="1" spans="2:11" ht="18">
      <c r="B1" s="10" t="s">
        <v>39</v>
      </c>
      <c r="C1" s="52" t="s">
        <v>40</v>
      </c>
      <c r="D1" s="52"/>
      <c r="E1" s="52"/>
      <c r="F1" s="52"/>
      <c r="G1" s="52"/>
      <c r="H1" s="52"/>
      <c r="I1" s="52"/>
      <c r="J1" s="52"/>
      <c r="K1" s="52"/>
    </row>
    <row r="2" spans="1:11" s="7" customFormat="1" ht="72">
      <c r="A2" s="7" t="s">
        <v>0</v>
      </c>
      <c r="B2" s="9" t="s">
        <v>1</v>
      </c>
      <c r="C2" s="14" t="s">
        <v>2</v>
      </c>
      <c r="D2" s="14" t="s">
        <v>3</v>
      </c>
      <c r="E2" s="15" t="s">
        <v>4</v>
      </c>
      <c r="F2" s="14" t="s">
        <v>5</v>
      </c>
      <c r="G2" s="14" t="s">
        <v>10</v>
      </c>
      <c r="H2" s="14" t="s">
        <v>6</v>
      </c>
      <c r="I2" s="14" t="s">
        <v>7</v>
      </c>
      <c r="J2" s="14" t="s">
        <v>8</v>
      </c>
      <c r="K2" s="14" t="s">
        <v>9</v>
      </c>
    </row>
    <row r="3" spans="1:11" ht="18">
      <c r="A3" s="48">
        <v>1</v>
      </c>
      <c r="B3" s="49">
        <v>402742.4481849812</v>
      </c>
      <c r="C3" s="50">
        <v>2</v>
      </c>
      <c r="D3" s="50">
        <v>2</v>
      </c>
      <c r="E3" s="51">
        <v>1895</v>
      </c>
      <c r="F3" s="50">
        <v>0.25</v>
      </c>
      <c r="G3" s="50">
        <v>4.4</v>
      </c>
      <c r="H3" s="50">
        <v>1</v>
      </c>
      <c r="I3" s="50">
        <v>1</v>
      </c>
      <c r="J3" s="50">
        <v>0</v>
      </c>
      <c r="K3" s="50">
        <v>0</v>
      </c>
    </row>
    <row r="4" spans="1:11" ht="18">
      <c r="A4" s="8">
        <v>2</v>
      </c>
      <c r="B4" s="10">
        <v>506299.84085866675</v>
      </c>
      <c r="C4" s="12">
        <v>3</v>
      </c>
      <c r="D4" s="12">
        <v>1</v>
      </c>
      <c r="E4" s="13">
        <v>1693</v>
      </c>
      <c r="F4" s="12">
        <v>0.5</v>
      </c>
      <c r="G4" s="12">
        <v>0.6</v>
      </c>
      <c r="H4" s="12">
        <v>0</v>
      </c>
      <c r="I4" s="12">
        <v>1</v>
      </c>
      <c r="J4" s="12">
        <v>1</v>
      </c>
      <c r="K4" s="12">
        <v>0</v>
      </c>
    </row>
    <row r="5" spans="1:11" ht="18">
      <c r="A5" s="8">
        <v>3</v>
      </c>
      <c r="B5" s="10">
        <v>451800</v>
      </c>
      <c r="C5" s="12">
        <v>2</v>
      </c>
      <c r="D5" s="12">
        <v>2.5</v>
      </c>
      <c r="E5" s="13">
        <v>2188</v>
      </c>
      <c r="F5" s="12">
        <v>0.5</v>
      </c>
      <c r="G5" s="12">
        <v>8.4</v>
      </c>
      <c r="H5" s="12">
        <v>0</v>
      </c>
      <c r="I5" s="12">
        <v>1</v>
      </c>
      <c r="J5" s="12">
        <v>0</v>
      </c>
      <c r="K5" s="12">
        <v>1</v>
      </c>
    </row>
    <row r="6" spans="1:11" ht="18">
      <c r="A6" s="8">
        <v>4</v>
      </c>
      <c r="B6" s="10">
        <v>764500</v>
      </c>
      <c r="C6" s="12">
        <v>5</v>
      </c>
      <c r="D6" s="12">
        <v>2.5</v>
      </c>
      <c r="E6" s="13">
        <v>3285</v>
      </c>
      <c r="F6" s="12">
        <v>0.5</v>
      </c>
      <c r="G6" s="12">
        <v>7.8</v>
      </c>
      <c r="H6" s="12">
        <v>1</v>
      </c>
      <c r="I6" s="12">
        <v>1</v>
      </c>
      <c r="J6" s="12">
        <v>0</v>
      </c>
      <c r="K6" s="12">
        <v>0</v>
      </c>
    </row>
    <row r="7" spans="1:11" ht="18">
      <c r="A7" s="8">
        <v>5</v>
      </c>
      <c r="B7" s="10">
        <v>713900</v>
      </c>
      <c r="C7" s="12">
        <v>4</v>
      </c>
      <c r="D7" s="12">
        <v>2.5</v>
      </c>
      <c r="E7" s="13">
        <v>2624</v>
      </c>
      <c r="F7" s="12">
        <v>0.25</v>
      </c>
      <c r="G7" s="12">
        <v>0.2</v>
      </c>
      <c r="H7" s="12">
        <v>1</v>
      </c>
      <c r="I7" s="12">
        <v>1</v>
      </c>
      <c r="J7" s="12">
        <v>1</v>
      </c>
      <c r="K7" s="12">
        <v>0</v>
      </c>
    </row>
    <row r="8" spans="1:11" ht="18">
      <c r="A8" s="8">
        <v>6</v>
      </c>
      <c r="B8" s="10">
        <v>335400</v>
      </c>
      <c r="C8" s="12">
        <v>2</v>
      </c>
      <c r="D8" s="12">
        <v>1.5</v>
      </c>
      <c r="E8" s="13">
        <v>1254</v>
      </c>
      <c r="F8" s="12">
        <v>1</v>
      </c>
      <c r="G8" s="12">
        <v>9</v>
      </c>
      <c r="H8" s="12">
        <v>0</v>
      </c>
      <c r="I8" s="12">
        <v>0</v>
      </c>
      <c r="J8" s="12">
        <v>0</v>
      </c>
      <c r="K8" s="12">
        <v>0</v>
      </c>
    </row>
    <row r="9" spans="1:11" ht="18">
      <c r="A9" s="8">
        <v>7</v>
      </c>
      <c r="B9" s="10">
        <v>557500</v>
      </c>
      <c r="C9" s="12">
        <v>3</v>
      </c>
      <c r="D9" s="12">
        <v>2</v>
      </c>
      <c r="E9" s="13">
        <v>2520</v>
      </c>
      <c r="F9" s="12">
        <v>0.25</v>
      </c>
      <c r="G9" s="12">
        <v>4.4</v>
      </c>
      <c r="H9" s="12">
        <v>1</v>
      </c>
      <c r="I9" s="12">
        <v>1</v>
      </c>
      <c r="J9" s="12">
        <v>0</v>
      </c>
      <c r="K9" s="12">
        <v>1</v>
      </c>
    </row>
    <row r="10" spans="1:11" ht="18">
      <c r="A10" s="8">
        <v>8</v>
      </c>
      <c r="B10" s="10">
        <v>331700</v>
      </c>
      <c r="C10" s="12">
        <v>1</v>
      </c>
      <c r="D10" s="12">
        <v>1</v>
      </c>
      <c r="E10" s="13">
        <v>1782</v>
      </c>
      <c r="F10" s="12">
        <v>0.25</v>
      </c>
      <c r="G10" s="12">
        <v>4.8</v>
      </c>
      <c r="H10" s="12">
        <v>1</v>
      </c>
      <c r="I10" s="12">
        <v>1</v>
      </c>
      <c r="J10" s="12">
        <v>0</v>
      </c>
      <c r="K10" s="12">
        <v>0</v>
      </c>
    </row>
    <row r="11" spans="1:11" ht="18">
      <c r="A11" s="8">
        <v>9</v>
      </c>
      <c r="B11" s="10">
        <v>369400</v>
      </c>
      <c r="C11" s="12">
        <v>1</v>
      </c>
      <c r="D11" s="12">
        <v>2</v>
      </c>
      <c r="E11" s="13">
        <v>1624</v>
      </c>
      <c r="F11" s="12">
        <v>1</v>
      </c>
      <c r="G11" s="12">
        <v>3.6</v>
      </c>
      <c r="H11" s="12">
        <v>0</v>
      </c>
      <c r="I11" s="12">
        <v>1</v>
      </c>
      <c r="J11" s="12">
        <v>0</v>
      </c>
      <c r="K11" s="12">
        <v>0</v>
      </c>
    </row>
    <row r="12" spans="1:11" ht="18">
      <c r="A12" s="8">
        <v>10</v>
      </c>
      <c r="B12" s="10">
        <v>788500</v>
      </c>
      <c r="C12" s="12">
        <v>5</v>
      </c>
      <c r="D12" s="12">
        <v>1.5</v>
      </c>
      <c r="E12" s="13">
        <v>3060</v>
      </c>
      <c r="F12" s="12">
        <v>0.25</v>
      </c>
      <c r="G12" s="12">
        <v>0</v>
      </c>
      <c r="H12" s="12">
        <v>1</v>
      </c>
      <c r="I12" s="12">
        <v>1</v>
      </c>
      <c r="J12" s="12">
        <v>1</v>
      </c>
      <c r="K12" s="12">
        <v>0</v>
      </c>
    </row>
    <row r="13" spans="1:11" ht="18">
      <c r="A13" s="8">
        <v>11</v>
      </c>
      <c r="B13" s="10">
        <v>562300</v>
      </c>
      <c r="C13" s="12">
        <v>4</v>
      </c>
      <c r="D13" s="12">
        <v>2</v>
      </c>
      <c r="E13" s="13">
        <v>2118</v>
      </c>
      <c r="F13" s="12">
        <v>0.25</v>
      </c>
      <c r="G13" s="12">
        <v>7.4</v>
      </c>
      <c r="H13" s="12">
        <v>1</v>
      </c>
      <c r="I13" s="12">
        <v>1</v>
      </c>
      <c r="J13" s="12">
        <v>0</v>
      </c>
      <c r="K13" s="12">
        <v>1</v>
      </c>
    </row>
    <row r="14" spans="1:11" ht="18">
      <c r="A14" s="8">
        <v>12</v>
      </c>
      <c r="B14" s="10">
        <v>502200</v>
      </c>
      <c r="C14" s="12">
        <v>3</v>
      </c>
      <c r="D14" s="12">
        <v>2</v>
      </c>
      <c r="E14" s="13">
        <v>2237</v>
      </c>
      <c r="F14" s="12">
        <v>0.25</v>
      </c>
      <c r="G14" s="12">
        <v>2.8</v>
      </c>
      <c r="H14" s="12">
        <v>0</v>
      </c>
      <c r="I14" s="12">
        <v>0</v>
      </c>
      <c r="J14" s="12">
        <v>0</v>
      </c>
      <c r="K14" s="12">
        <v>1</v>
      </c>
    </row>
    <row r="15" spans="1:11" ht="18">
      <c r="A15" s="8">
        <v>13</v>
      </c>
      <c r="B15" s="10">
        <v>329200</v>
      </c>
      <c r="C15" s="12">
        <v>1</v>
      </c>
      <c r="D15" s="12">
        <v>1.5</v>
      </c>
      <c r="E15" s="13">
        <v>1427</v>
      </c>
      <c r="F15" s="12">
        <v>0.25</v>
      </c>
      <c r="G15" s="12">
        <v>1.2</v>
      </c>
      <c r="H15" s="12">
        <v>1</v>
      </c>
      <c r="I15" s="12">
        <v>1</v>
      </c>
      <c r="J15" s="12">
        <v>0</v>
      </c>
      <c r="K15" s="12">
        <v>1</v>
      </c>
    </row>
    <row r="16" spans="1:11" ht="18">
      <c r="A16" s="8">
        <v>14</v>
      </c>
      <c r="B16" s="10">
        <v>740900</v>
      </c>
      <c r="C16" s="12">
        <v>4</v>
      </c>
      <c r="D16" s="12">
        <v>2</v>
      </c>
      <c r="E16" s="13">
        <v>3054</v>
      </c>
      <c r="F16" s="12">
        <v>0.25</v>
      </c>
      <c r="G16" s="12">
        <v>0.4</v>
      </c>
      <c r="H16" s="12">
        <v>1</v>
      </c>
      <c r="I16" s="12">
        <v>1</v>
      </c>
      <c r="J16" s="12">
        <v>1</v>
      </c>
      <c r="K16" s="12">
        <v>0</v>
      </c>
    </row>
    <row r="17" spans="1:11" ht="18">
      <c r="A17" s="8">
        <v>15</v>
      </c>
      <c r="B17" s="10">
        <v>735600</v>
      </c>
      <c r="C17" s="12">
        <v>4</v>
      </c>
      <c r="D17" s="12">
        <v>2.5</v>
      </c>
      <c r="E17" s="13">
        <v>2406</v>
      </c>
      <c r="F17" s="12">
        <v>1.5</v>
      </c>
      <c r="G17" s="12">
        <v>0</v>
      </c>
      <c r="H17" s="12">
        <v>0</v>
      </c>
      <c r="I17" s="12">
        <v>1</v>
      </c>
      <c r="J17" s="12">
        <v>1</v>
      </c>
      <c r="K17" s="12">
        <v>0</v>
      </c>
    </row>
    <row r="18" spans="1:11" ht="18">
      <c r="A18" s="8">
        <v>16</v>
      </c>
      <c r="B18" s="10">
        <v>442800</v>
      </c>
      <c r="C18" s="12">
        <v>2</v>
      </c>
      <c r="D18" s="12">
        <v>1</v>
      </c>
      <c r="E18" s="13">
        <v>1753</v>
      </c>
      <c r="F18" s="12">
        <v>0.25</v>
      </c>
      <c r="G18" s="12">
        <v>1</v>
      </c>
      <c r="H18" s="12">
        <v>1</v>
      </c>
      <c r="I18" s="12">
        <v>0</v>
      </c>
      <c r="J18" s="12">
        <v>1</v>
      </c>
      <c r="K18" s="12">
        <v>0</v>
      </c>
    </row>
    <row r="19" spans="1:11" ht="18">
      <c r="A19" s="8">
        <v>17</v>
      </c>
      <c r="B19" s="10">
        <v>406700</v>
      </c>
      <c r="C19" s="12">
        <v>2</v>
      </c>
      <c r="D19" s="12">
        <v>1.5</v>
      </c>
      <c r="E19" s="13">
        <v>1752</v>
      </c>
      <c r="F19" s="12">
        <v>0.25</v>
      </c>
      <c r="G19" s="12">
        <v>4.2</v>
      </c>
      <c r="H19" s="12">
        <v>1</v>
      </c>
      <c r="I19" s="12">
        <v>1</v>
      </c>
      <c r="J19" s="12">
        <v>0</v>
      </c>
      <c r="K19" s="12">
        <v>1</v>
      </c>
    </row>
    <row r="20" spans="1:11" ht="18">
      <c r="A20" s="8">
        <v>18</v>
      </c>
      <c r="B20" s="10">
        <v>559000</v>
      </c>
      <c r="C20" s="12">
        <v>3</v>
      </c>
      <c r="D20" s="12">
        <v>2</v>
      </c>
      <c r="E20" s="13">
        <v>2695</v>
      </c>
      <c r="F20" s="12">
        <v>0.25</v>
      </c>
      <c r="G20" s="12">
        <v>7.6</v>
      </c>
      <c r="H20" s="12">
        <v>1</v>
      </c>
      <c r="I20" s="12">
        <v>1</v>
      </c>
      <c r="J20" s="12">
        <v>0</v>
      </c>
      <c r="K20" s="12">
        <v>1</v>
      </c>
    </row>
    <row r="21" spans="1:11" ht="18">
      <c r="A21" s="8">
        <v>19</v>
      </c>
      <c r="B21" s="10">
        <v>434600</v>
      </c>
      <c r="C21" s="12">
        <v>2</v>
      </c>
      <c r="D21" s="12">
        <v>2.5</v>
      </c>
      <c r="E21" s="13">
        <v>2056</v>
      </c>
      <c r="F21" s="12">
        <v>0.4</v>
      </c>
      <c r="G21" s="12">
        <v>8.2</v>
      </c>
      <c r="H21" s="12">
        <v>0</v>
      </c>
      <c r="I21" s="12">
        <v>1</v>
      </c>
      <c r="J21" s="12">
        <v>0</v>
      </c>
      <c r="K21" s="12">
        <v>0</v>
      </c>
    </row>
    <row r="22" spans="1:11" ht="18">
      <c r="A22" s="8">
        <v>20</v>
      </c>
      <c r="B22" s="10">
        <v>324000</v>
      </c>
      <c r="C22" s="12">
        <v>1</v>
      </c>
      <c r="D22" s="12">
        <v>1</v>
      </c>
      <c r="E22" s="13">
        <v>1545</v>
      </c>
      <c r="F22" s="12">
        <v>0.25</v>
      </c>
      <c r="G22" s="12">
        <v>1.6</v>
      </c>
      <c r="H22" s="12">
        <v>1</v>
      </c>
      <c r="I22" s="12">
        <v>1</v>
      </c>
      <c r="J22" s="12">
        <v>0</v>
      </c>
      <c r="K22" s="12">
        <v>0</v>
      </c>
    </row>
    <row r="23" spans="1:11" ht="18">
      <c r="A23" s="8">
        <v>21</v>
      </c>
      <c r="B23" s="10">
        <v>623100</v>
      </c>
      <c r="C23" s="12">
        <v>4</v>
      </c>
      <c r="D23" s="12">
        <v>2</v>
      </c>
      <c r="E23" s="13">
        <v>2536</v>
      </c>
      <c r="F23" s="12">
        <v>0.25</v>
      </c>
      <c r="G23" s="12">
        <v>3.6</v>
      </c>
      <c r="H23" s="12">
        <v>1</v>
      </c>
      <c r="I23" s="12">
        <v>1</v>
      </c>
      <c r="J23" s="12">
        <v>0</v>
      </c>
      <c r="K23" s="12">
        <v>1</v>
      </c>
    </row>
    <row r="24" spans="1:11" ht="18">
      <c r="A24" s="8">
        <v>22</v>
      </c>
      <c r="B24" s="10">
        <v>529900</v>
      </c>
      <c r="C24" s="12">
        <v>3</v>
      </c>
      <c r="D24" s="12">
        <v>2.5</v>
      </c>
      <c r="E24" s="13">
        <v>2174</v>
      </c>
      <c r="F24" s="12">
        <v>0.25</v>
      </c>
      <c r="G24" s="12">
        <v>2</v>
      </c>
      <c r="H24" s="12">
        <v>0</v>
      </c>
      <c r="I24" s="12">
        <v>1</v>
      </c>
      <c r="J24" s="12">
        <v>0</v>
      </c>
      <c r="K24" s="12">
        <v>0</v>
      </c>
    </row>
    <row r="25" spans="1:11" ht="18">
      <c r="A25" s="8">
        <v>23</v>
      </c>
      <c r="B25" s="10">
        <v>755400</v>
      </c>
      <c r="C25" s="12">
        <v>4</v>
      </c>
      <c r="D25" s="12">
        <v>1.5</v>
      </c>
      <c r="E25" s="13">
        <v>3034</v>
      </c>
      <c r="F25" s="12">
        <v>3</v>
      </c>
      <c r="G25" s="12">
        <v>8.6</v>
      </c>
      <c r="H25" s="12">
        <v>1</v>
      </c>
      <c r="I25" s="12">
        <v>0</v>
      </c>
      <c r="J25" s="12">
        <v>0</v>
      </c>
      <c r="K25" s="12">
        <v>1</v>
      </c>
    </row>
    <row r="26" spans="1:11" ht="18">
      <c r="A26" s="8">
        <v>24</v>
      </c>
      <c r="B26" s="10">
        <v>721800</v>
      </c>
      <c r="C26" s="12">
        <v>4</v>
      </c>
      <c r="D26" s="12">
        <v>3.5</v>
      </c>
      <c r="E26" s="13">
        <v>2403</v>
      </c>
      <c r="F26" s="12">
        <v>0.25</v>
      </c>
      <c r="G26" s="12">
        <v>0.2</v>
      </c>
      <c r="H26" s="12">
        <v>1</v>
      </c>
      <c r="I26" s="12">
        <v>1</v>
      </c>
      <c r="J26" s="12">
        <v>1</v>
      </c>
      <c r="K26" s="12">
        <v>1</v>
      </c>
    </row>
    <row r="27" spans="1:11" ht="18">
      <c r="A27" s="8">
        <v>25</v>
      </c>
      <c r="B27" s="10">
        <v>697000</v>
      </c>
      <c r="C27" s="12">
        <v>4</v>
      </c>
      <c r="D27" s="12">
        <v>3.5</v>
      </c>
      <c r="E27" s="13">
        <v>3085</v>
      </c>
      <c r="F27" s="12">
        <v>0.25</v>
      </c>
      <c r="G27" s="12">
        <v>1.8</v>
      </c>
      <c r="H27" s="12">
        <v>0</v>
      </c>
      <c r="I27" s="12">
        <v>0</v>
      </c>
      <c r="J27" s="12">
        <v>0</v>
      </c>
      <c r="K27" s="12">
        <v>1</v>
      </c>
    </row>
    <row r="28" spans="1:11" ht="18">
      <c r="A28" s="8">
        <v>26</v>
      </c>
      <c r="B28" s="10">
        <v>611600</v>
      </c>
      <c r="C28" s="12">
        <v>2</v>
      </c>
      <c r="D28" s="12">
        <v>2.5</v>
      </c>
      <c r="E28" s="13">
        <v>1426</v>
      </c>
      <c r="F28" s="12">
        <v>3</v>
      </c>
      <c r="G28" s="12">
        <v>0.2</v>
      </c>
      <c r="H28" s="12">
        <v>1</v>
      </c>
      <c r="I28" s="12">
        <v>1</v>
      </c>
      <c r="J28" s="12">
        <v>1</v>
      </c>
      <c r="K28" s="12">
        <v>0</v>
      </c>
    </row>
    <row r="29" spans="1:11" ht="18">
      <c r="A29" s="8">
        <v>27</v>
      </c>
      <c r="B29" s="10">
        <v>714500</v>
      </c>
      <c r="C29" s="12">
        <v>5</v>
      </c>
      <c r="D29" s="12">
        <v>2</v>
      </c>
      <c r="E29" s="13">
        <v>3020</v>
      </c>
      <c r="F29" s="12">
        <v>0.25</v>
      </c>
      <c r="G29" s="12">
        <v>3</v>
      </c>
      <c r="H29" s="12">
        <v>0</v>
      </c>
      <c r="I29" s="12">
        <v>1</v>
      </c>
      <c r="J29" s="12">
        <v>0</v>
      </c>
      <c r="K29" s="12">
        <v>0</v>
      </c>
    </row>
    <row r="30" spans="1:11" ht="18">
      <c r="A30" s="8">
        <v>28</v>
      </c>
      <c r="B30" s="10">
        <v>772600</v>
      </c>
      <c r="C30" s="12">
        <v>3</v>
      </c>
      <c r="D30" s="12">
        <v>2.5</v>
      </c>
      <c r="E30" s="13">
        <v>2626</v>
      </c>
      <c r="F30" s="12">
        <v>5</v>
      </c>
      <c r="G30" s="12">
        <v>7</v>
      </c>
      <c r="H30" s="12">
        <v>0</v>
      </c>
      <c r="I30" s="12">
        <v>0</v>
      </c>
      <c r="J30" s="12">
        <v>0</v>
      </c>
      <c r="K30" s="12">
        <v>0</v>
      </c>
    </row>
    <row r="31" spans="1:11" ht="18">
      <c r="A31" s="8">
        <v>29</v>
      </c>
      <c r="B31" s="10">
        <v>434100</v>
      </c>
      <c r="C31" s="12">
        <v>3</v>
      </c>
      <c r="D31" s="12">
        <v>1</v>
      </c>
      <c r="E31" s="13">
        <v>1826</v>
      </c>
      <c r="F31" s="12">
        <v>0.25</v>
      </c>
      <c r="G31" s="12">
        <v>5.2</v>
      </c>
      <c r="H31" s="12">
        <v>0</v>
      </c>
      <c r="I31" s="12">
        <v>1</v>
      </c>
      <c r="J31" s="12">
        <v>0</v>
      </c>
      <c r="K31" s="12">
        <v>1</v>
      </c>
    </row>
    <row r="32" spans="1:11" ht="18">
      <c r="A32" s="8">
        <v>30</v>
      </c>
      <c r="B32" s="10">
        <v>373100</v>
      </c>
      <c r="C32" s="12">
        <v>2</v>
      </c>
      <c r="D32" s="12">
        <v>1.5</v>
      </c>
      <c r="E32" s="13">
        <v>1471</v>
      </c>
      <c r="F32" s="12">
        <v>0.7</v>
      </c>
      <c r="G32" s="12">
        <v>5.8</v>
      </c>
      <c r="H32" s="12">
        <v>0</v>
      </c>
      <c r="I32" s="12">
        <v>1</v>
      </c>
      <c r="J32" s="12">
        <v>0</v>
      </c>
      <c r="K32" s="12">
        <v>0</v>
      </c>
    </row>
    <row r="33" spans="1:11" ht="18">
      <c r="A33" s="8">
        <v>31</v>
      </c>
      <c r="B33" s="10">
        <v>405400</v>
      </c>
      <c r="C33" s="12">
        <v>2</v>
      </c>
      <c r="D33" s="12">
        <v>1</v>
      </c>
      <c r="E33" s="13">
        <v>1999</v>
      </c>
      <c r="F33" s="12">
        <v>0.25</v>
      </c>
      <c r="G33" s="12">
        <v>6.4</v>
      </c>
      <c r="H33" s="12">
        <v>1</v>
      </c>
      <c r="I33" s="12">
        <v>1</v>
      </c>
      <c r="J33" s="12">
        <v>0</v>
      </c>
      <c r="K33" s="12">
        <v>0</v>
      </c>
    </row>
    <row r="35" spans="1:2" ht="18">
      <c r="A35"/>
      <c r="B35" s="57">
        <v>100000</v>
      </c>
    </row>
    <row r="36" spans="1:2" ht="18">
      <c r="A36"/>
      <c r="B36" s="58">
        <f>B35+100000</f>
        <v>200000</v>
      </c>
    </row>
    <row r="37" spans="1:2" ht="18">
      <c r="A37"/>
      <c r="B37" s="58">
        <f aca="true" t="shared" si="0" ref="B37:B43">B36+100000</f>
        <v>300000</v>
      </c>
    </row>
    <row r="38" spans="1:2" ht="18">
      <c r="A38"/>
      <c r="B38" s="58">
        <f t="shared" si="0"/>
        <v>400000</v>
      </c>
    </row>
    <row r="39" spans="1:2" ht="18">
      <c r="A39"/>
      <c r="B39" s="58">
        <f t="shared" si="0"/>
        <v>500000</v>
      </c>
    </row>
    <row r="40" spans="1:2" ht="18">
      <c r="A40"/>
      <c r="B40" s="58">
        <f t="shared" si="0"/>
        <v>600000</v>
      </c>
    </row>
    <row r="41" spans="1:2" ht="18">
      <c r="A41"/>
      <c r="B41" s="58">
        <f t="shared" si="0"/>
        <v>700000</v>
      </c>
    </row>
    <row r="42" ht="18">
      <c r="B42" s="58">
        <f t="shared" si="0"/>
        <v>800000</v>
      </c>
    </row>
    <row r="43" ht="18">
      <c r="B43" s="56"/>
    </row>
    <row r="44" ht="18.75" thickBot="1"/>
    <row r="45" spans="1:2" ht="18">
      <c r="A45" s="55" t="s">
        <v>48</v>
      </c>
      <c r="B45" s="55" t="s">
        <v>47</v>
      </c>
    </row>
    <row r="46" spans="1:2" ht="18">
      <c r="A46" s="59">
        <v>200000</v>
      </c>
      <c r="B46" s="53">
        <v>0</v>
      </c>
    </row>
    <row r="47" spans="1:2" ht="18">
      <c r="A47" s="59">
        <v>300000</v>
      </c>
      <c r="B47" s="53">
        <v>0</v>
      </c>
    </row>
    <row r="48" spans="1:2" ht="18">
      <c r="A48" s="59">
        <v>400000</v>
      </c>
      <c r="B48" s="53">
        <v>6</v>
      </c>
    </row>
    <row r="49" spans="1:2" ht="18">
      <c r="A49" s="59">
        <v>500000</v>
      </c>
      <c r="B49" s="53">
        <v>7</v>
      </c>
    </row>
    <row r="50" spans="1:2" ht="18">
      <c r="A50" s="59">
        <v>600000</v>
      </c>
      <c r="B50" s="53">
        <v>6</v>
      </c>
    </row>
    <row r="51" spans="1:2" ht="18">
      <c r="A51" s="59">
        <v>700000</v>
      </c>
      <c r="B51" s="53">
        <v>3</v>
      </c>
    </row>
    <row r="52" spans="1:2" ht="18">
      <c r="A52" s="59">
        <v>800000</v>
      </c>
      <c r="B52" s="53">
        <v>9</v>
      </c>
    </row>
    <row r="53" spans="1:2" ht="18.75" thickBot="1">
      <c r="A53" s="54" t="s">
        <v>46</v>
      </c>
      <c r="B53" s="54">
        <v>0</v>
      </c>
    </row>
  </sheetData>
  <mergeCells count="1">
    <mergeCell ref="C1:K1"/>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K26"/>
  <sheetViews>
    <sheetView workbookViewId="0" topLeftCell="A1">
      <selection activeCell="B31" sqref="B31"/>
    </sheetView>
  </sheetViews>
  <sheetFormatPr defaultColWidth="11.00390625" defaultRowHeight="12.75"/>
  <cols>
    <col min="1" max="1" width="30.75390625" style="82" customWidth="1"/>
    <col min="2" max="16384" width="10.75390625" style="78" customWidth="1"/>
  </cols>
  <sheetData>
    <row r="1" spans="1:11" ht="81.75">
      <c r="A1" s="88" t="s">
        <v>49</v>
      </c>
      <c r="B1" s="83" t="s">
        <v>1</v>
      </c>
      <c r="C1" s="76" t="s">
        <v>2</v>
      </c>
      <c r="D1" s="76" t="s">
        <v>3</v>
      </c>
      <c r="E1" s="77" t="s">
        <v>4</v>
      </c>
      <c r="F1" s="76" t="s">
        <v>5</v>
      </c>
      <c r="G1" s="76" t="s">
        <v>10</v>
      </c>
      <c r="H1" s="76" t="s">
        <v>6</v>
      </c>
      <c r="I1" s="76" t="s">
        <v>7</v>
      </c>
      <c r="J1" s="76" t="s">
        <v>8</v>
      </c>
      <c r="K1" s="76" t="s">
        <v>9</v>
      </c>
    </row>
    <row r="2" spans="1:11" ht="19.5">
      <c r="A2" s="84" t="s">
        <v>1</v>
      </c>
      <c r="B2" s="80">
        <v>1</v>
      </c>
      <c r="C2" s="80"/>
      <c r="D2" s="80"/>
      <c r="E2" s="80"/>
      <c r="F2" s="80"/>
      <c r="G2" s="80"/>
      <c r="H2" s="80"/>
      <c r="I2" s="80"/>
      <c r="J2" s="80"/>
      <c r="K2" s="80"/>
    </row>
    <row r="3" spans="1:11" ht="19.5">
      <c r="A3" s="85" t="s">
        <v>2</v>
      </c>
      <c r="B3" s="80">
        <v>0.887561663460439</v>
      </c>
      <c r="C3" s="80">
        <v>1</v>
      </c>
      <c r="D3" s="80"/>
      <c r="E3" s="80"/>
      <c r="F3" s="80"/>
      <c r="G3" s="80"/>
      <c r="H3" s="80"/>
      <c r="I3" s="80"/>
      <c r="J3" s="80"/>
      <c r="K3" s="80"/>
    </row>
    <row r="4" spans="1:11" ht="19.5">
      <c r="A4" s="85" t="s">
        <v>3</v>
      </c>
      <c r="B4" s="80">
        <v>0.5532401829426137</v>
      </c>
      <c r="C4" s="80">
        <v>0.41386149246351195</v>
      </c>
      <c r="D4" s="80">
        <v>1</v>
      </c>
      <c r="E4" s="80"/>
      <c r="F4" s="80"/>
      <c r="G4" s="80"/>
      <c r="H4" s="80"/>
      <c r="I4" s="80"/>
      <c r="J4" s="80"/>
      <c r="K4" s="80"/>
    </row>
    <row r="5" spans="1:11" ht="19.5">
      <c r="A5" s="85" t="s">
        <v>4</v>
      </c>
      <c r="B5" s="80">
        <v>0.8560073473088801</v>
      </c>
      <c r="C5" s="80">
        <v>0.8457206261169391</v>
      </c>
      <c r="D5" s="80">
        <v>0.45790642263454273</v>
      </c>
      <c r="E5" s="80">
        <v>1</v>
      </c>
      <c r="F5" s="80"/>
      <c r="G5" s="80"/>
      <c r="H5" s="80"/>
      <c r="I5" s="80"/>
      <c r="J5" s="80"/>
      <c r="K5" s="80"/>
    </row>
    <row r="6" spans="1:11" ht="19.5">
      <c r="A6" s="85" t="s">
        <v>5</v>
      </c>
      <c r="B6" s="80">
        <v>0.3391704778885874</v>
      </c>
      <c r="C6" s="80">
        <v>0.0009907321381404659</v>
      </c>
      <c r="D6" s="80">
        <v>0.15626654213416566</v>
      </c>
      <c r="E6" s="80">
        <v>0.049577413908073305</v>
      </c>
      <c r="F6" s="80">
        <v>1</v>
      </c>
      <c r="G6" s="80"/>
      <c r="H6" s="80"/>
      <c r="I6" s="80"/>
      <c r="J6" s="80"/>
      <c r="K6" s="80"/>
    </row>
    <row r="7" spans="1:11" ht="19.5">
      <c r="A7" s="85" t="s">
        <v>10</v>
      </c>
      <c r="B7" s="80">
        <v>-0.22013348517913456</v>
      </c>
      <c r="C7" s="80">
        <v>-0.1300052003845742</v>
      </c>
      <c r="D7" s="80">
        <v>-0.10122852271103938</v>
      </c>
      <c r="E7" s="80">
        <v>0.0015142034654715788</v>
      </c>
      <c r="F7" s="80">
        <v>0.1929454101907395</v>
      </c>
      <c r="G7" s="80">
        <v>1</v>
      </c>
      <c r="H7" s="80"/>
      <c r="I7" s="80"/>
      <c r="J7" s="80"/>
      <c r="K7" s="80"/>
    </row>
    <row r="8" spans="1:11" ht="19.5">
      <c r="A8" s="85" t="s">
        <v>6</v>
      </c>
      <c r="B8" s="80">
        <v>0.09633490246066667</v>
      </c>
      <c r="C8" s="80">
        <v>0.040386692912620384</v>
      </c>
      <c r="D8" s="80">
        <v>-0.17969363711616435</v>
      </c>
      <c r="E8" s="80">
        <v>0.12461001193587856</v>
      </c>
      <c r="F8" s="80">
        <v>-0.16084591212341096</v>
      </c>
      <c r="G8" s="80">
        <v>-0.14209682488449085</v>
      </c>
      <c r="H8" s="80">
        <v>1</v>
      </c>
      <c r="I8" s="80"/>
      <c r="J8" s="80"/>
      <c r="K8" s="80"/>
    </row>
    <row r="9" spans="1:11" ht="19.5">
      <c r="A9" s="85" t="s">
        <v>7</v>
      </c>
      <c r="B9" s="80">
        <v>-0.12312197336124978</v>
      </c>
      <c r="C9" s="80">
        <v>-0.039477101697586184</v>
      </c>
      <c r="D9" s="80">
        <v>-0.04724995385748946</v>
      </c>
      <c r="E9" s="80">
        <v>-0.10208400872947927</v>
      </c>
      <c r="F9" s="80">
        <v>-0.4257599975881918</v>
      </c>
      <c r="G9" s="80">
        <v>-0.18330074912022415</v>
      </c>
      <c r="H9" s="80">
        <v>0.2455298358344669</v>
      </c>
      <c r="I9" s="80">
        <v>1</v>
      </c>
      <c r="J9" s="80"/>
      <c r="K9" s="80"/>
    </row>
    <row r="10" spans="1:11" ht="19.5">
      <c r="A10" s="85" t="s">
        <v>8</v>
      </c>
      <c r="B10" s="80">
        <v>0.42626124292750783</v>
      </c>
      <c r="C10" s="80">
        <v>0.2930698815217503</v>
      </c>
      <c r="D10" s="80">
        <v>0.11198694944188045</v>
      </c>
      <c r="E10" s="80">
        <v>0.09297464098129327</v>
      </c>
      <c r="F10" s="80">
        <v>0.03840762134414981</v>
      </c>
      <c r="G10" s="80">
        <v>-0.7093133037192135</v>
      </c>
      <c r="H10" s="80">
        <v>0.20241022618818394</v>
      </c>
      <c r="I10" s="80">
        <v>0.10232797512290383</v>
      </c>
      <c r="J10" s="80">
        <v>1</v>
      </c>
      <c r="K10" s="80"/>
    </row>
    <row r="11" spans="1:11" ht="21" thickBot="1">
      <c r="A11" s="86" t="s">
        <v>9</v>
      </c>
      <c r="B11" s="81">
        <v>0.02513160864935471</v>
      </c>
      <c r="C11" s="81">
        <v>0.11918614254080724</v>
      </c>
      <c r="D11" s="81">
        <v>0.1756552110299455</v>
      </c>
      <c r="E11" s="81">
        <v>0.1474909085206288</v>
      </c>
      <c r="F11" s="81">
        <v>-0.16121831523888622</v>
      </c>
      <c r="G11" s="81">
        <v>0.1864538322697345</v>
      </c>
      <c r="H11" s="81">
        <v>0.13853982225763495</v>
      </c>
      <c r="I11" s="81">
        <v>-0.11355499479153368</v>
      </c>
      <c r="J11" s="81">
        <v>-0.3173489177887057</v>
      </c>
      <c r="K11" s="81">
        <v>1</v>
      </c>
    </row>
    <row r="12" spans="1:11" ht="19.5">
      <c r="A12" s="79"/>
      <c r="B12" s="80"/>
      <c r="C12" s="80"/>
      <c r="D12" s="80"/>
      <c r="E12" s="80"/>
      <c r="F12" s="80"/>
      <c r="G12" s="80"/>
      <c r="H12" s="80"/>
      <c r="I12" s="80"/>
      <c r="J12" s="80"/>
      <c r="K12" s="80"/>
    </row>
    <row r="13" spans="1:11" ht="19.5">
      <c r="A13" s="79"/>
      <c r="B13" s="80"/>
      <c r="C13" s="80"/>
      <c r="D13" s="80"/>
      <c r="E13" s="80"/>
      <c r="F13" s="80"/>
      <c r="G13" s="80"/>
      <c r="H13" s="80"/>
      <c r="I13" s="80"/>
      <c r="J13" s="80"/>
      <c r="K13" s="80"/>
    </row>
    <row r="14" spans="1:11" ht="19.5">
      <c r="A14" s="79"/>
      <c r="B14" s="80"/>
      <c r="C14" s="80"/>
      <c r="D14" s="80"/>
      <c r="E14" s="80"/>
      <c r="F14" s="80"/>
      <c r="G14" s="80"/>
      <c r="H14" s="80"/>
      <c r="I14" s="80"/>
      <c r="J14" s="80"/>
      <c r="K14" s="80"/>
    </row>
    <row r="15" spans="1:11" ht="21" thickBot="1">
      <c r="A15" s="79"/>
      <c r="B15" s="80"/>
      <c r="C15" s="80"/>
      <c r="D15" s="80"/>
      <c r="E15" s="80"/>
      <c r="F15" s="80"/>
      <c r="G15" s="80"/>
      <c r="H15" s="80"/>
      <c r="I15" s="80"/>
      <c r="J15" s="80"/>
      <c r="K15" s="80"/>
    </row>
    <row r="16" ht="27.75">
      <c r="A16" s="89" t="s">
        <v>50</v>
      </c>
    </row>
    <row r="17" spans="1:11" ht="19.5">
      <c r="A17" s="84" t="s">
        <v>1</v>
      </c>
      <c r="B17" s="87">
        <f>B2*B2</f>
        <v>1</v>
      </c>
      <c r="C17" s="87"/>
      <c r="D17" s="87"/>
      <c r="E17" s="87"/>
      <c r="F17" s="87"/>
      <c r="G17" s="87"/>
      <c r="H17" s="87"/>
      <c r="I17" s="87"/>
      <c r="J17" s="87"/>
      <c r="K17" s="87"/>
    </row>
    <row r="18" spans="1:11" ht="19.5">
      <c r="A18" s="85" t="s">
        <v>2</v>
      </c>
      <c r="B18" s="87">
        <f>B3*B3</f>
        <v>0.7877657064446615</v>
      </c>
      <c r="C18" s="87">
        <f>C3*C3</f>
        <v>1</v>
      </c>
      <c r="D18" s="87"/>
      <c r="E18" s="87"/>
      <c r="F18" s="87"/>
      <c r="G18" s="87"/>
      <c r="H18" s="87"/>
      <c r="I18" s="87"/>
      <c r="J18" s="87"/>
      <c r="K18" s="87"/>
    </row>
    <row r="19" spans="1:11" ht="19.5">
      <c r="A19" s="85" t="s">
        <v>3</v>
      </c>
      <c r="B19" s="87">
        <f>B4*B4</f>
        <v>0.30607470002237663</v>
      </c>
      <c r="C19" s="87">
        <f>C4*C4</f>
        <v>0.17128133494412556</v>
      </c>
      <c r="D19" s="87">
        <f>D4*D4</f>
        <v>1</v>
      </c>
      <c r="E19" s="87"/>
      <c r="F19" s="87"/>
      <c r="G19" s="87"/>
      <c r="H19" s="87"/>
      <c r="I19" s="87"/>
      <c r="J19" s="87"/>
      <c r="K19" s="87"/>
    </row>
    <row r="20" spans="1:11" ht="19.5">
      <c r="A20" s="85" t="s">
        <v>4</v>
      </c>
      <c r="B20" s="87">
        <f>B5*B5</f>
        <v>0.7327485786467857</v>
      </c>
      <c r="C20" s="87">
        <f>C5*C5</f>
        <v>0.7152433774396275</v>
      </c>
      <c r="D20" s="87">
        <f>D5*D5</f>
        <v>0.20967829188996448</v>
      </c>
      <c r="E20" s="87">
        <f>E5*E5</f>
        <v>1</v>
      </c>
      <c r="F20" s="87"/>
      <c r="G20" s="87"/>
      <c r="H20" s="87"/>
      <c r="I20" s="87"/>
      <c r="J20" s="87"/>
      <c r="K20" s="87"/>
    </row>
    <row r="21" spans="1:11" ht="19.5">
      <c r="A21" s="85" t="s">
        <v>5</v>
      </c>
      <c r="B21" s="87">
        <f>B6*B6</f>
        <v>0.11503661307117276</v>
      </c>
      <c r="C21" s="87">
        <f>C6*C6</f>
        <v>9.815501695443792E-07</v>
      </c>
      <c r="D21" s="87">
        <f>D6*D6</f>
        <v>0.024419232190568973</v>
      </c>
      <c r="E21" s="87">
        <f>E6*E6</f>
        <v>0.0024579199698124203</v>
      </c>
      <c r="F21" s="87">
        <f>F6*F6</f>
        <v>1</v>
      </c>
      <c r="G21" s="87"/>
      <c r="H21" s="87"/>
      <c r="I21" s="87"/>
      <c r="J21" s="87"/>
      <c r="K21" s="87"/>
    </row>
    <row r="22" spans="1:11" ht="19.5">
      <c r="A22" s="85" t="s">
        <v>10</v>
      </c>
      <c r="B22" s="87">
        <f>B7*B7</f>
        <v>0.04845875129711225</v>
      </c>
      <c r="C22" s="87">
        <f>C7*C7</f>
        <v>0.01690135212703329</v>
      </c>
      <c r="D22" s="87">
        <f>D7*D7</f>
        <v>0.010247213810259417</v>
      </c>
      <c r="E22" s="87">
        <f>E7*E7</f>
        <v>2.2928121348461385E-06</v>
      </c>
      <c r="F22" s="87">
        <f>F7*F7</f>
        <v>0.03722793131367272</v>
      </c>
      <c r="G22" s="87">
        <f>G7*G7</f>
        <v>1</v>
      </c>
      <c r="H22" s="87"/>
      <c r="I22" s="87"/>
      <c r="J22" s="87"/>
      <c r="K22" s="87"/>
    </row>
    <row r="23" spans="1:11" ht="19.5">
      <c r="A23" s="85" t="s">
        <v>6</v>
      </c>
      <c r="B23" s="87">
        <f>B8*B8</f>
        <v>0.009280413432106161</v>
      </c>
      <c r="C23" s="87">
        <f>C8*C8</f>
        <v>0.0016310849644183016</v>
      </c>
      <c r="D23" s="87">
        <f>D8*D8</f>
        <v>0.03228980322003576</v>
      </c>
      <c r="E23" s="87">
        <f>E8*E8</f>
        <v>0.015527655074659797</v>
      </c>
      <c r="F23" s="87">
        <f>F8*F8</f>
        <v>0.025871407446812038</v>
      </c>
      <c r="G23" s="87">
        <f>G8*G8</f>
        <v>0.020191507642253657</v>
      </c>
      <c r="H23" s="87">
        <f>H8*H8</f>
        <v>1</v>
      </c>
      <c r="I23" s="87"/>
      <c r="J23" s="87"/>
      <c r="K23" s="87"/>
    </row>
    <row r="24" spans="1:11" ht="19.5">
      <c r="A24" s="85" t="s">
        <v>7</v>
      </c>
      <c r="B24" s="87">
        <f>B9*B9</f>
        <v>0.0151590203243683</v>
      </c>
      <c r="C24" s="87">
        <f>C9*C9</f>
        <v>0.001558441558441562</v>
      </c>
      <c r="D24" s="87">
        <f aca="true" t="shared" si="0" ref="D24:I24">D9*D9</f>
        <v>0.002232558139534883</v>
      </c>
      <c r="E24" s="87">
        <f t="shared" si="0"/>
        <v>0.0104211448382804</v>
      </c>
      <c r="F24" s="87">
        <f t="shared" si="0"/>
        <v>0.18127157554629705</v>
      </c>
      <c r="G24" s="87">
        <f t="shared" si="0"/>
        <v>0.033599164628035354</v>
      </c>
      <c r="H24" s="87">
        <f t="shared" si="0"/>
        <v>0.06028490028490026</v>
      </c>
      <c r="I24" s="87">
        <f t="shared" si="0"/>
        <v>1</v>
      </c>
      <c r="J24" s="87"/>
      <c r="K24" s="87"/>
    </row>
    <row r="25" spans="1:11" ht="19.5">
      <c r="A25" s="85" t="s">
        <v>8</v>
      </c>
      <c r="B25" s="87">
        <f>B10*B10</f>
        <v>0.18169864722210385</v>
      </c>
      <c r="C25" s="87">
        <f>C10*C10</f>
        <v>0.08588995545517275</v>
      </c>
      <c r="D25" s="87">
        <f aca="true" t="shared" si="1" ref="D25:J25">D10*D10</f>
        <v>0.012541076845298288</v>
      </c>
      <c r="E25" s="87">
        <f t="shared" si="1"/>
        <v>0.008644283865600377</v>
      </c>
      <c r="F25" s="87">
        <f t="shared" si="1"/>
        <v>0.001475145377315592</v>
      </c>
      <c r="G25" s="87">
        <f t="shared" si="1"/>
        <v>0.5031253628330653</v>
      </c>
      <c r="H25" s="87">
        <f t="shared" si="1"/>
        <v>0.040969899665551784</v>
      </c>
      <c r="I25" s="87">
        <f t="shared" si="1"/>
        <v>0.010471014492753625</v>
      </c>
      <c r="J25" s="87">
        <f t="shared" si="1"/>
        <v>1</v>
      </c>
      <c r="K25" s="87"/>
    </row>
    <row r="26" spans="1:11" ht="21" thickBot="1">
      <c r="A26" s="86" t="s">
        <v>9</v>
      </c>
      <c r="B26" s="87">
        <f>B11*B11</f>
        <v>0.0006315977533043204</v>
      </c>
      <c r="C26" s="87">
        <f>C11*C11</f>
        <v>0.014205336573757622</v>
      </c>
      <c r="D26" s="87">
        <f aca="true" t="shared" si="2" ref="D26:K26">D11*D11</f>
        <v>0.030854753161974686</v>
      </c>
      <c r="E26" s="87">
        <f t="shared" si="2"/>
        <v>0.021753568096240492</v>
      </c>
      <c r="F26" s="87">
        <f t="shared" si="2"/>
        <v>0.02599134516846489</v>
      </c>
      <c r="G26" s="87">
        <f t="shared" si="2"/>
        <v>0.03476503156807029</v>
      </c>
      <c r="H26" s="87">
        <f t="shared" si="2"/>
        <v>0.019193282351177083</v>
      </c>
      <c r="I26" s="87">
        <f t="shared" si="2"/>
        <v>0.01289473684210524</v>
      </c>
      <c r="J26" s="87">
        <f t="shared" si="2"/>
        <v>0.1007103356216627</v>
      </c>
      <c r="K26" s="87">
        <f t="shared" si="2"/>
        <v>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tabSelected="1" workbookViewId="0" topLeftCell="A1">
      <selection activeCell="B41" sqref="B41"/>
    </sheetView>
  </sheetViews>
  <sheetFormatPr defaultColWidth="11.00390625" defaultRowHeight="12.75"/>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I26"/>
  <sheetViews>
    <sheetView workbookViewId="0" topLeftCell="A1">
      <selection activeCell="B26" sqref="B26"/>
    </sheetView>
  </sheetViews>
  <sheetFormatPr defaultColWidth="11.00390625" defaultRowHeight="12.75"/>
  <cols>
    <col min="1" max="16384" width="18.125" style="6" customWidth="1"/>
  </cols>
  <sheetData>
    <row r="1" ht="18">
      <c r="A1" s="6" t="s">
        <v>15</v>
      </c>
    </row>
    <row r="2" ht="18.75" thickBot="1"/>
    <row r="3" spans="1:2" ht="18">
      <c r="A3" s="16" t="s">
        <v>16</v>
      </c>
      <c r="B3" s="16"/>
    </row>
    <row r="4" spans="1:2" ht="18">
      <c r="A4" s="17" t="s">
        <v>17</v>
      </c>
      <c r="B4" s="17">
        <v>0.9994363459565684</v>
      </c>
    </row>
    <row r="5" spans="1:2" ht="18">
      <c r="A5" s="17" t="s">
        <v>18</v>
      </c>
      <c r="B5" s="17">
        <v>0.9988730096190175</v>
      </c>
    </row>
    <row r="6" spans="1:2" ht="18">
      <c r="A6" s="17" t="s">
        <v>19</v>
      </c>
      <c r="B6" s="17">
        <v>0.9983900137414535</v>
      </c>
    </row>
    <row r="7" spans="1:2" ht="18">
      <c r="A7" s="17" t="s">
        <v>20</v>
      </c>
      <c r="B7" s="17">
        <v>6354.008784921358</v>
      </c>
    </row>
    <row r="8" spans="1:2" ht="18.75" thickBot="1">
      <c r="A8" s="18" t="s">
        <v>21</v>
      </c>
      <c r="B8" s="18">
        <v>31</v>
      </c>
    </row>
    <row r="10" ht="18.75" thickBot="1">
      <c r="A10" s="6" t="s">
        <v>22</v>
      </c>
    </row>
    <row r="11" spans="1:6" ht="18">
      <c r="A11" s="19"/>
      <c r="B11" s="19" t="s">
        <v>27</v>
      </c>
      <c r="C11" s="19" t="s">
        <v>28</v>
      </c>
      <c r="D11" s="19" t="s">
        <v>29</v>
      </c>
      <c r="E11" s="19" t="s">
        <v>30</v>
      </c>
      <c r="F11" s="19" t="s">
        <v>31</v>
      </c>
    </row>
    <row r="12" spans="1:6" ht="18">
      <c r="A12" s="17" t="s">
        <v>23</v>
      </c>
      <c r="B12" s="17">
        <v>9</v>
      </c>
      <c r="C12" s="17">
        <v>751458472894.1454</v>
      </c>
      <c r="D12" s="17">
        <v>83495385877.12726</v>
      </c>
      <c r="E12" s="17">
        <v>2068.0777124993556</v>
      </c>
      <c r="F12" s="17">
        <v>6.963627035775003E-29</v>
      </c>
    </row>
    <row r="13" spans="1:6" ht="18">
      <c r="A13" s="17" t="s">
        <v>24</v>
      </c>
      <c r="B13" s="17">
        <v>21</v>
      </c>
      <c r="C13" s="17">
        <v>847841980.4160134</v>
      </c>
      <c r="D13" s="17">
        <v>40373427.63885778</v>
      </c>
      <c r="E13" s="17"/>
      <c r="F13" s="17"/>
    </row>
    <row r="14" spans="1:6" ht="18.75" thickBot="1">
      <c r="A14" s="18" t="s">
        <v>25</v>
      </c>
      <c r="B14" s="18">
        <v>30</v>
      </c>
      <c r="C14" s="18">
        <v>752306314874.5614</v>
      </c>
      <c r="D14" s="18"/>
      <c r="E14" s="18"/>
      <c r="F14" s="18"/>
    </row>
    <row r="15" ht="18.75" thickBot="1"/>
    <row r="16" spans="1:9" ht="18">
      <c r="A16" s="20"/>
      <c r="B16" s="20" t="s">
        <v>32</v>
      </c>
      <c r="C16" s="19" t="s">
        <v>20</v>
      </c>
      <c r="D16" s="19" t="s">
        <v>33</v>
      </c>
      <c r="E16" s="19" t="s">
        <v>34</v>
      </c>
      <c r="F16" s="19" t="s">
        <v>35</v>
      </c>
      <c r="G16" s="19" t="s">
        <v>36</v>
      </c>
      <c r="H16" s="19" t="s">
        <v>37</v>
      </c>
      <c r="I16" s="19" t="s">
        <v>38</v>
      </c>
    </row>
    <row r="17" spans="1:9" ht="18">
      <c r="A17" s="21" t="s">
        <v>26</v>
      </c>
      <c r="B17" s="21">
        <v>36888.65465418785</v>
      </c>
      <c r="C17" s="17">
        <v>6884.489719527653</v>
      </c>
      <c r="D17" s="17">
        <v>5.358226412852977</v>
      </c>
      <c r="E17" s="17">
        <v>2.5853821293391912E-05</v>
      </c>
      <c r="F17" s="17">
        <v>22571.572037313355</v>
      </c>
      <c r="G17" s="17">
        <v>51205.737271062346</v>
      </c>
      <c r="H17" s="17">
        <v>22571.572037313355</v>
      </c>
      <c r="I17" s="17">
        <v>51205.737271062346</v>
      </c>
    </row>
    <row r="18" spans="1:9" ht="18">
      <c r="A18" s="21" t="s">
        <v>2</v>
      </c>
      <c r="B18" s="21">
        <v>59577.73455297916</v>
      </c>
      <c r="C18" s="17">
        <v>2086.4672641783927</v>
      </c>
      <c r="D18" s="17">
        <v>28.55435864048393</v>
      </c>
      <c r="E18" s="17">
        <v>2.7473842348711582E-18</v>
      </c>
      <c r="F18" s="17">
        <v>55238.68759152975</v>
      </c>
      <c r="G18" s="17">
        <v>63916.78151442856</v>
      </c>
      <c r="H18" s="17">
        <v>55238.68759152975</v>
      </c>
      <c r="I18" s="17">
        <v>63916.78151442856</v>
      </c>
    </row>
    <row r="19" spans="1:9" ht="18">
      <c r="A19" s="21" t="s">
        <v>3</v>
      </c>
      <c r="B19" s="21">
        <v>27726.341079935664</v>
      </c>
      <c r="C19" s="17">
        <v>2144.477143137544</v>
      </c>
      <c r="D19" s="17">
        <v>12.929184705307598</v>
      </c>
      <c r="E19" s="17">
        <v>1.8183983813987083E-11</v>
      </c>
      <c r="F19" s="17">
        <v>23266.655950155888</v>
      </c>
      <c r="G19" s="17">
        <v>32186.02620971544</v>
      </c>
      <c r="H19" s="17">
        <v>23266.655950155888</v>
      </c>
      <c r="I19" s="17">
        <v>32186.02620971544</v>
      </c>
    </row>
    <row r="20" spans="1:9" ht="18">
      <c r="A20" s="21" t="s">
        <v>4</v>
      </c>
      <c r="B20" s="21">
        <v>102.58302879440214</v>
      </c>
      <c r="C20" s="17">
        <v>4.3803982648772966</v>
      </c>
      <c r="D20" s="17">
        <v>23.4186534171855</v>
      </c>
      <c r="E20" s="17">
        <v>1.5640611363551683E-16</v>
      </c>
      <c r="F20" s="17">
        <v>93.47349033795358</v>
      </c>
      <c r="G20" s="17">
        <v>111.6925672508507</v>
      </c>
      <c r="H20" s="17">
        <v>93.47349033795358</v>
      </c>
      <c r="I20" s="17">
        <v>111.6925672508507</v>
      </c>
    </row>
    <row r="21" spans="1:9" ht="18">
      <c r="A21" s="21" t="s">
        <v>5</v>
      </c>
      <c r="B21" s="21">
        <v>50617.34499969506</v>
      </c>
      <c r="C21" s="17">
        <v>1322.7188306341475</v>
      </c>
      <c r="D21" s="17">
        <v>38.267652827946605</v>
      </c>
      <c r="E21" s="17">
        <v>6.567341787711913E-21</v>
      </c>
      <c r="F21" s="17">
        <v>47866.60012990912</v>
      </c>
      <c r="G21" s="17">
        <v>53368.089869480995</v>
      </c>
      <c r="H21" s="17">
        <v>47866.60012990912</v>
      </c>
      <c r="I21" s="17">
        <v>53368.089869480995</v>
      </c>
    </row>
    <row r="22" spans="1:9" ht="18">
      <c r="A22" s="21" t="s">
        <v>10</v>
      </c>
      <c r="B22" s="21">
        <v>-4900.280322680417</v>
      </c>
      <c r="C22" s="17">
        <v>582.8229675039581</v>
      </c>
      <c r="D22" s="17">
        <v>-8.407836677519299</v>
      </c>
      <c r="E22" s="17">
        <v>3.677271875927876E-08</v>
      </c>
      <c r="F22" s="17">
        <v>-6112.3272450685345</v>
      </c>
      <c r="G22" s="17">
        <v>-3688.2334002922994</v>
      </c>
      <c r="H22" s="17">
        <v>-6112.3272450685345</v>
      </c>
      <c r="I22" s="17">
        <v>-3688.2334002922994</v>
      </c>
    </row>
    <row r="23" spans="1:9" ht="18">
      <c r="A23" s="21" t="s">
        <v>6</v>
      </c>
      <c r="B23" s="21">
        <v>16102.887838506005</v>
      </c>
      <c r="C23" s="17">
        <v>2820.4833517795983</v>
      </c>
      <c r="D23" s="17">
        <v>5.7092653386327585</v>
      </c>
      <c r="E23" s="17">
        <v>1.1471282225846957E-05</v>
      </c>
      <c r="F23" s="17">
        <v>10237.370594372745</v>
      </c>
      <c r="G23" s="17">
        <v>21968.405082639267</v>
      </c>
      <c r="H23" s="17">
        <v>10237.370594372745</v>
      </c>
      <c r="I23" s="17">
        <v>21968.405082639267</v>
      </c>
    </row>
    <row r="24" spans="1:9" ht="18">
      <c r="A24" s="21" t="s">
        <v>7</v>
      </c>
      <c r="B24" s="21">
        <v>15938.314111174202</v>
      </c>
      <c r="C24" s="17">
        <v>3439.8082426352607</v>
      </c>
      <c r="D24" s="17">
        <v>4.633489132802284</v>
      </c>
      <c r="E24" s="17">
        <v>0.0001430096888639132</v>
      </c>
      <c r="F24" s="17">
        <v>8784.840026330363</v>
      </c>
      <c r="G24" s="17">
        <v>23091.788196018042</v>
      </c>
      <c r="H24" s="17">
        <v>8784.840026330363</v>
      </c>
      <c r="I24" s="17">
        <v>23091.788196018042</v>
      </c>
    </row>
    <row r="25" spans="1:9" ht="18">
      <c r="A25" s="21" t="s">
        <v>8</v>
      </c>
      <c r="B25" s="21">
        <v>54428.949980128906</v>
      </c>
      <c r="C25" s="17">
        <v>4547.525969898862</v>
      </c>
      <c r="D25" s="17">
        <v>11.968914601127482</v>
      </c>
      <c r="E25" s="17">
        <v>7.638306651212083E-11</v>
      </c>
      <c r="F25" s="17">
        <v>44971.85037422066</v>
      </c>
      <c r="G25" s="17">
        <v>63886.04958603715</v>
      </c>
      <c r="H25" s="17">
        <v>44971.85037422066</v>
      </c>
      <c r="I25" s="17">
        <v>63886.04958603715</v>
      </c>
    </row>
    <row r="26" spans="1:9" ht="18.75" thickBot="1">
      <c r="A26" s="22" t="s">
        <v>9</v>
      </c>
      <c r="B26" s="22">
        <v>3917.797899303593</v>
      </c>
      <c r="C26" s="18">
        <v>2824.948559582733</v>
      </c>
      <c r="D26" s="18">
        <v>1.3868563680615418</v>
      </c>
      <c r="E26" s="18">
        <v>0.18003192563660997</v>
      </c>
      <c r="F26" s="18">
        <v>-1957.0052544066198</v>
      </c>
      <c r="G26" s="18">
        <v>9792.601053013806</v>
      </c>
      <c r="H26" s="18">
        <v>-1957.0052544066198</v>
      </c>
      <c r="I26" s="18">
        <v>9792.601053013806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26"/>
  <sheetViews>
    <sheetView workbookViewId="0" topLeftCell="A1">
      <selection activeCell="E30" sqref="E30"/>
    </sheetView>
  </sheetViews>
  <sheetFormatPr defaultColWidth="11.00390625" defaultRowHeight="12.75"/>
  <cols>
    <col min="1" max="16384" width="18.125" style="8" customWidth="1"/>
  </cols>
  <sheetData>
    <row r="1" ht="18">
      <c r="A1" s="8" t="s">
        <v>15</v>
      </c>
    </row>
    <row r="2" ht="18.75" thickBot="1"/>
    <row r="3" spans="1:2" ht="18">
      <c r="A3" s="60" t="s">
        <v>16</v>
      </c>
      <c r="B3" s="60"/>
    </row>
    <row r="4" spans="1:2" ht="18">
      <c r="A4" s="61" t="s">
        <v>17</v>
      </c>
      <c r="B4" s="62">
        <v>0.9994363459565684</v>
      </c>
    </row>
    <row r="5" spans="1:2" ht="18">
      <c r="A5" s="61" t="s">
        <v>18</v>
      </c>
      <c r="B5" s="62">
        <v>0.9988730096190175</v>
      </c>
    </row>
    <row r="6" spans="1:2" ht="18">
      <c r="A6" s="61" t="s">
        <v>19</v>
      </c>
      <c r="B6" s="62">
        <v>0.9983900137414535</v>
      </c>
    </row>
    <row r="7" spans="1:2" ht="18">
      <c r="A7" s="61" t="s">
        <v>20</v>
      </c>
      <c r="B7" s="63">
        <v>6354.008784921358</v>
      </c>
    </row>
    <row r="8" spans="1:2" ht="18.75" thickBot="1">
      <c r="A8" s="64" t="s">
        <v>21</v>
      </c>
      <c r="B8" s="64">
        <v>31</v>
      </c>
    </row>
    <row r="10" ht="18.75" thickBot="1">
      <c r="A10" s="8" t="s">
        <v>22</v>
      </c>
    </row>
    <row r="11" spans="1:6" ht="18">
      <c r="A11" s="65"/>
      <c r="B11" s="65" t="s">
        <v>27</v>
      </c>
      <c r="C11" s="65" t="s">
        <v>28</v>
      </c>
      <c r="D11" s="65" t="s">
        <v>29</v>
      </c>
      <c r="E11" s="65" t="s">
        <v>30</v>
      </c>
      <c r="F11" s="65" t="s">
        <v>31</v>
      </c>
    </row>
    <row r="12" spans="1:6" ht="18">
      <c r="A12" s="61" t="s">
        <v>23</v>
      </c>
      <c r="B12" s="61">
        <v>9</v>
      </c>
      <c r="C12" s="66">
        <v>751458472894.1454</v>
      </c>
      <c r="D12" s="66">
        <v>83495385877.12726</v>
      </c>
      <c r="E12" s="63">
        <v>2068.0777124993556</v>
      </c>
      <c r="F12" s="67">
        <v>6.963627035775003E-29</v>
      </c>
    </row>
    <row r="13" spans="1:6" ht="18">
      <c r="A13" s="61" t="s">
        <v>24</v>
      </c>
      <c r="B13" s="61">
        <v>21</v>
      </c>
      <c r="C13" s="66">
        <v>847841980.4160134</v>
      </c>
      <c r="D13" s="66">
        <v>40373427.63885778</v>
      </c>
      <c r="E13" s="66"/>
      <c r="F13" s="66"/>
    </row>
    <row r="14" spans="1:6" ht="18.75" thickBot="1">
      <c r="A14" s="64" t="s">
        <v>25</v>
      </c>
      <c r="B14" s="64">
        <v>30</v>
      </c>
      <c r="C14" s="68">
        <v>752306314874.5614</v>
      </c>
      <c r="D14" s="68"/>
      <c r="E14" s="68"/>
      <c r="F14" s="68"/>
    </row>
    <row r="15" ht="18.75" thickBot="1"/>
    <row r="16" spans="1:9" ht="18">
      <c r="A16" s="20"/>
      <c r="B16" s="20" t="s">
        <v>32</v>
      </c>
      <c r="C16" s="65" t="s">
        <v>20</v>
      </c>
      <c r="D16" s="65" t="s">
        <v>33</v>
      </c>
      <c r="E16" s="65" t="s">
        <v>34</v>
      </c>
      <c r="F16" s="65" t="s">
        <v>35</v>
      </c>
      <c r="G16" s="65" t="s">
        <v>36</v>
      </c>
      <c r="H16" s="65" t="s">
        <v>37</v>
      </c>
      <c r="I16" s="65" t="s">
        <v>38</v>
      </c>
    </row>
    <row r="17" spans="1:9" ht="18">
      <c r="A17" s="21" t="s">
        <v>26</v>
      </c>
      <c r="B17" s="72">
        <v>36888.65465418785</v>
      </c>
      <c r="C17" s="63">
        <v>6884.489719527653</v>
      </c>
      <c r="D17" s="69">
        <v>5.358226412852977</v>
      </c>
      <c r="E17" s="69">
        <v>2.5853821293391912E-05</v>
      </c>
      <c r="F17" s="63">
        <v>22571.572037313355</v>
      </c>
      <c r="G17" s="63">
        <v>51205.737271062346</v>
      </c>
      <c r="H17" s="63">
        <v>22571.572037313355</v>
      </c>
      <c r="I17" s="63">
        <v>51205.737271062346</v>
      </c>
    </row>
    <row r="18" spans="1:9" ht="18">
      <c r="A18" s="21" t="s">
        <v>2</v>
      </c>
      <c r="B18" s="72">
        <v>59577.73455297916</v>
      </c>
      <c r="C18" s="63">
        <v>2086.4672641783927</v>
      </c>
      <c r="D18" s="69">
        <v>28.55435864048393</v>
      </c>
      <c r="E18" s="69">
        <v>2.7473842348711582E-18</v>
      </c>
      <c r="F18" s="63">
        <v>55238.68759152975</v>
      </c>
      <c r="G18" s="63">
        <v>63916.78151442856</v>
      </c>
      <c r="H18" s="63">
        <v>55238.68759152975</v>
      </c>
      <c r="I18" s="63">
        <v>63916.78151442856</v>
      </c>
    </row>
    <row r="19" spans="1:9" ht="18">
      <c r="A19" s="21" t="s">
        <v>3</v>
      </c>
      <c r="B19" s="72">
        <v>27726.341079935664</v>
      </c>
      <c r="C19" s="63">
        <v>2144.477143137544</v>
      </c>
      <c r="D19" s="69">
        <v>12.929184705307598</v>
      </c>
      <c r="E19" s="69">
        <v>1.8183983813987083E-11</v>
      </c>
      <c r="F19" s="63">
        <v>23266.655950155888</v>
      </c>
      <c r="G19" s="63">
        <v>32186.02620971544</v>
      </c>
      <c r="H19" s="63">
        <v>23266.655950155888</v>
      </c>
      <c r="I19" s="63">
        <v>32186.02620971544</v>
      </c>
    </row>
    <row r="20" spans="1:9" ht="18">
      <c r="A20" s="21" t="s">
        <v>4</v>
      </c>
      <c r="B20" s="72">
        <v>102.58302879440214</v>
      </c>
      <c r="C20" s="63">
        <v>4.3803982648772966</v>
      </c>
      <c r="D20" s="69">
        <v>23.4186534171855</v>
      </c>
      <c r="E20" s="69">
        <v>1.5640611363551683E-16</v>
      </c>
      <c r="F20" s="63">
        <v>93.47349033795358</v>
      </c>
      <c r="G20" s="63">
        <v>111.6925672508507</v>
      </c>
      <c r="H20" s="63">
        <v>93.47349033795358</v>
      </c>
      <c r="I20" s="63">
        <v>111.6925672508507</v>
      </c>
    </row>
    <row r="21" spans="1:9" ht="18">
      <c r="A21" s="21" t="s">
        <v>5</v>
      </c>
      <c r="B21" s="72">
        <v>50617.34499969506</v>
      </c>
      <c r="C21" s="63">
        <v>1322.7188306341475</v>
      </c>
      <c r="D21" s="69">
        <v>38.267652827946605</v>
      </c>
      <c r="E21" s="69">
        <v>6.567341787711913E-21</v>
      </c>
      <c r="F21" s="63">
        <v>47866.60012990912</v>
      </c>
      <c r="G21" s="63">
        <v>53368.089869480995</v>
      </c>
      <c r="H21" s="63">
        <v>47866.60012990912</v>
      </c>
      <c r="I21" s="63">
        <v>53368.089869480995</v>
      </c>
    </row>
    <row r="22" spans="1:9" ht="18">
      <c r="A22" s="21" t="s">
        <v>10</v>
      </c>
      <c r="B22" s="74">
        <v>-4900.280322680417</v>
      </c>
      <c r="C22" s="63">
        <v>582.8229675039581</v>
      </c>
      <c r="D22" s="69">
        <v>-8.407836677519299</v>
      </c>
      <c r="E22" s="69">
        <v>3.677271875927876E-08</v>
      </c>
      <c r="F22" s="63">
        <v>-6112.3272450685345</v>
      </c>
      <c r="G22" s="63">
        <v>-3688.2334002922994</v>
      </c>
      <c r="H22" s="63">
        <v>-6112.3272450685345</v>
      </c>
      <c r="I22" s="63">
        <v>-3688.2334002922994</v>
      </c>
    </row>
    <row r="23" spans="1:9" ht="18">
      <c r="A23" s="21" t="s">
        <v>6</v>
      </c>
      <c r="B23" s="72">
        <v>16102.887838506005</v>
      </c>
      <c r="C23" s="63">
        <v>2820.4833517795983</v>
      </c>
      <c r="D23" s="69">
        <v>5.7092653386327585</v>
      </c>
      <c r="E23" s="69">
        <v>1.1471282225846957E-05</v>
      </c>
      <c r="F23" s="63">
        <v>10237.370594372745</v>
      </c>
      <c r="G23" s="63">
        <v>21968.405082639267</v>
      </c>
      <c r="H23" s="63">
        <v>10237.370594372745</v>
      </c>
      <c r="I23" s="63">
        <v>21968.405082639267</v>
      </c>
    </row>
    <row r="24" spans="1:9" ht="18">
      <c r="A24" s="21" t="s">
        <v>7</v>
      </c>
      <c r="B24" s="72">
        <v>15938.314111174202</v>
      </c>
      <c r="C24" s="63">
        <v>3439.8082426352607</v>
      </c>
      <c r="D24" s="69">
        <v>4.633489132802284</v>
      </c>
      <c r="E24" s="69">
        <v>0.0001430096888639132</v>
      </c>
      <c r="F24" s="63">
        <v>8784.840026330363</v>
      </c>
      <c r="G24" s="63">
        <v>23091.788196018042</v>
      </c>
      <c r="H24" s="63">
        <v>8784.840026330363</v>
      </c>
      <c r="I24" s="63">
        <v>23091.788196018042</v>
      </c>
    </row>
    <row r="25" spans="1:9" ht="18">
      <c r="A25" s="21" t="s">
        <v>8</v>
      </c>
      <c r="B25" s="72">
        <v>54428.949980128906</v>
      </c>
      <c r="C25" s="63">
        <v>4547.525969898862</v>
      </c>
      <c r="D25" s="69">
        <v>11.968914601127482</v>
      </c>
      <c r="E25" s="69">
        <v>7.638306651212083E-11</v>
      </c>
      <c r="F25" s="63">
        <v>44971.85037422066</v>
      </c>
      <c r="G25" s="63">
        <v>63886.04958603715</v>
      </c>
      <c r="H25" s="63">
        <v>44971.85037422066</v>
      </c>
      <c r="I25" s="63">
        <v>63886.04958603715</v>
      </c>
    </row>
    <row r="26" spans="1:9" ht="18.75" thickBot="1">
      <c r="A26" s="22" t="s">
        <v>9</v>
      </c>
      <c r="B26" s="73">
        <v>3917.797899303593</v>
      </c>
      <c r="C26" s="70">
        <v>2824.948559582733</v>
      </c>
      <c r="D26" s="71">
        <v>1.3868563680615418</v>
      </c>
      <c r="E26" s="75">
        <v>0.18003192563660997</v>
      </c>
      <c r="F26" s="70">
        <v>-1957.0052544066198</v>
      </c>
      <c r="G26" s="70">
        <v>9792.601053013806</v>
      </c>
      <c r="H26" s="70">
        <v>-1957.0052544066198</v>
      </c>
      <c r="I26" s="70">
        <v>9792.601053013806</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G1:L14"/>
  <sheetViews>
    <sheetView workbookViewId="0" topLeftCell="A1">
      <selection activeCell="L22" sqref="L22"/>
    </sheetView>
  </sheetViews>
  <sheetFormatPr defaultColWidth="11.00390625" defaultRowHeight="12.75"/>
  <cols>
    <col min="7" max="7" width="31.625" style="0" customWidth="1"/>
    <col min="8" max="8" width="17.00390625" style="0" customWidth="1"/>
    <col min="9" max="9" width="8.125" style="34" customWidth="1"/>
    <col min="10" max="10" width="18.125" style="34" bestFit="1" customWidth="1"/>
    <col min="11" max="11" width="9.00390625" style="34" customWidth="1"/>
    <col min="12" max="12" width="18.125" style="34" bestFit="1" customWidth="1"/>
  </cols>
  <sheetData>
    <row r="1" spans="9:12" ht="24" thickBot="1">
      <c r="I1" s="36" t="s">
        <v>41</v>
      </c>
      <c r="J1" s="36"/>
      <c r="K1" s="39" t="s">
        <v>45</v>
      </c>
      <c r="L1" s="39"/>
    </row>
    <row r="2" spans="7:12" ht="22.5">
      <c r="G2" s="20"/>
      <c r="H2" s="20" t="s">
        <v>32</v>
      </c>
      <c r="I2" s="46" t="s">
        <v>42</v>
      </c>
      <c r="J2" s="46" t="s">
        <v>43</v>
      </c>
      <c r="K2" s="47" t="s">
        <v>42</v>
      </c>
      <c r="L2" s="47" t="s">
        <v>43</v>
      </c>
    </row>
    <row r="3" spans="7:12" ht="22.5">
      <c r="G3" s="21" t="s">
        <v>26</v>
      </c>
      <c r="H3" s="23">
        <v>36888.65465418785</v>
      </c>
      <c r="I3" s="36"/>
      <c r="J3" s="42">
        <f>H3</f>
        <v>36888.65465418785</v>
      </c>
      <c r="K3" s="39"/>
      <c r="L3" s="44">
        <f>H3</f>
        <v>36888.65465418785</v>
      </c>
    </row>
    <row r="4" spans="7:12" s="31" customFormat="1" ht="22.5">
      <c r="G4" s="29" t="s">
        <v>2</v>
      </c>
      <c r="H4" s="30">
        <v>59577.73455297916</v>
      </c>
      <c r="I4" s="37">
        <v>2</v>
      </c>
      <c r="J4" s="43">
        <f>H4*I4</f>
        <v>119155.46910595831</v>
      </c>
      <c r="K4" s="40">
        <v>4</v>
      </c>
      <c r="L4" s="45">
        <f>H4*K4</f>
        <v>238310.93821191663</v>
      </c>
    </row>
    <row r="5" spans="7:12" s="31" customFormat="1" ht="22.5">
      <c r="G5" s="29" t="s">
        <v>3</v>
      </c>
      <c r="H5" s="30">
        <v>27726.341079935664</v>
      </c>
      <c r="I5" s="37">
        <v>1</v>
      </c>
      <c r="J5" s="43">
        <f aca="true" t="shared" si="0" ref="J5:J12">H5*I5</f>
        <v>27726.341079935664</v>
      </c>
      <c r="K5" s="40">
        <v>3.5</v>
      </c>
      <c r="L5" s="45">
        <f aca="true" t="shared" si="1" ref="L5:L12">H5*K5</f>
        <v>97042.19377977483</v>
      </c>
    </row>
    <row r="6" spans="7:12" s="31" customFormat="1" ht="22.5">
      <c r="G6" s="29" t="s">
        <v>4</v>
      </c>
      <c r="H6" s="30">
        <v>102.58302879440214</v>
      </c>
      <c r="I6" s="37">
        <v>1400</v>
      </c>
      <c r="J6" s="43">
        <f t="shared" si="0"/>
        <v>143616.240312163</v>
      </c>
      <c r="K6" s="40">
        <v>2700</v>
      </c>
      <c r="L6" s="45">
        <f t="shared" si="1"/>
        <v>276974.1777448858</v>
      </c>
    </row>
    <row r="7" spans="7:12" s="31" customFormat="1" ht="22.5">
      <c r="G7" s="29" t="s">
        <v>5</v>
      </c>
      <c r="H7" s="30">
        <v>50617.34499969506</v>
      </c>
      <c r="I7" s="37">
        <v>0.2</v>
      </c>
      <c r="J7" s="43">
        <f t="shared" si="0"/>
        <v>10123.468999939012</v>
      </c>
      <c r="K7" s="40">
        <v>0.4</v>
      </c>
      <c r="L7" s="45">
        <f t="shared" si="1"/>
        <v>20246.937999878024</v>
      </c>
    </row>
    <row r="8" spans="7:12" s="31" customFormat="1" ht="22.5">
      <c r="G8" s="29" t="s">
        <v>10</v>
      </c>
      <c r="H8" s="30">
        <v>-4900.280322680417</v>
      </c>
      <c r="I8" s="37">
        <v>10</v>
      </c>
      <c r="J8" s="43">
        <f t="shared" si="0"/>
        <v>-49002.80322680417</v>
      </c>
      <c r="K8" s="40">
        <v>0.5</v>
      </c>
      <c r="L8" s="45">
        <f t="shared" si="1"/>
        <v>-2450.1401613402086</v>
      </c>
    </row>
    <row r="9" spans="7:12" s="26" customFormat="1" ht="22.5">
      <c r="G9" s="24" t="s">
        <v>6</v>
      </c>
      <c r="H9" s="25">
        <v>16102.887838506005</v>
      </c>
      <c r="I9" s="38">
        <v>1</v>
      </c>
      <c r="J9" s="43">
        <f t="shared" si="0"/>
        <v>16102.887838506005</v>
      </c>
      <c r="K9" s="41">
        <v>1</v>
      </c>
      <c r="L9" s="45">
        <f t="shared" si="1"/>
        <v>16102.887838506005</v>
      </c>
    </row>
    <row r="10" spans="7:12" s="26" customFormat="1" ht="22.5">
      <c r="G10" s="24" t="s">
        <v>7</v>
      </c>
      <c r="H10" s="25">
        <v>15938.314111174202</v>
      </c>
      <c r="I10" s="38">
        <v>0</v>
      </c>
      <c r="J10" s="43">
        <f t="shared" si="0"/>
        <v>0</v>
      </c>
      <c r="K10" s="41">
        <v>1</v>
      </c>
      <c r="L10" s="45">
        <f t="shared" si="1"/>
        <v>15938.314111174202</v>
      </c>
    </row>
    <row r="11" spans="7:12" s="26" customFormat="1" ht="22.5">
      <c r="G11" s="24" t="s">
        <v>8</v>
      </c>
      <c r="H11" s="25">
        <v>54428.949980128906</v>
      </c>
      <c r="I11" s="38">
        <v>0</v>
      </c>
      <c r="J11" s="43">
        <f t="shared" si="0"/>
        <v>0</v>
      </c>
      <c r="K11" s="41">
        <v>1</v>
      </c>
      <c r="L11" s="45">
        <f t="shared" si="1"/>
        <v>54428.949980128906</v>
      </c>
    </row>
    <row r="12" spans="7:12" s="26" customFormat="1" ht="23.25" thickBot="1">
      <c r="G12" s="27" t="s">
        <v>9</v>
      </c>
      <c r="H12" s="28">
        <v>3917.797899303593</v>
      </c>
      <c r="I12" s="38">
        <v>0</v>
      </c>
      <c r="J12" s="43">
        <f t="shared" si="0"/>
        <v>0</v>
      </c>
      <c r="K12" s="41">
        <v>1</v>
      </c>
      <c r="L12" s="45">
        <f t="shared" si="1"/>
        <v>3917.797899303593</v>
      </c>
    </row>
    <row r="13" ht="22.5"/>
    <row r="14" spans="7:12" s="32" customFormat="1" ht="29.25">
      <c r="G14" s="33" t="s">
        <v>44</v>
      </c>
      <c r="I14" s="34"/>
      <c r="J14" s="35">
        <f>SUM(J3:J12)</f>
        <v>304610.25876388565</v>
      </c>
      <c r="K14" s="34"/>
      <c r="L14" s="35">
        <f>SUM(L3:L12)</f>
        <v>757400.7120584156</v>
      </c>
    </row>
    <row r="15" ht="22.5"/>
    <row r="16" ht="22.5"/>
    <row r="17" ht="22.5"/>
    <row r="18" ht="22.5"/>
    <row r="19" ht="22.5"/>
    <row r="20" ht="22.5"/>
    <row r="21" ht="22.5"/>
    <row r="22" ht="22.5"/>
    <row r="23" ht="22.5"/>
    <row r="24" ht="22.5"/>
    <row r="26" ht="22.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L37"/>
  <sheetViews>
    <sheetView workbookViewId="0" topLeftCell="A1">
      <selection activeCell="G35" sqref="G35"/>
    </sheetView>
  </sheetViews>
  <sheetFormatPr defaultColWidth="11.00390625" defaultRowHeight="12.75"/>
  <cols>
    <col min="1" max="1" width="10.75390625" style="1" customWidth="1"/>
    <col min="2" max="2" width="13.125" style="1" bestFit="1" customWidth="1"/>
    <col min="3" max="16384" width="10.75390625" style="1" customWidth="1"/>
  </cols>
  <sheetData>
    <row r="1" spans="1:11" s="3" customFormat="1" ht="48">
      <c r="A1" s="3" t="s">
        <v>0</v>
      </c>
      <c r="B1" s="4" t="s">
        <v>1</v>
      </c>
      <c r="C1" s="3" t="s">
        <v>2</v>
      </c>
      <c r="D1" s="3" t="s">
        <v>3</v>
      </c>
      <c r="E1" s="3" t="s">
        <v>4</v>
      </c>
      <c r="F1" s="3" t="s">
        <v>5</v>
      </c>
      <c r="G1" s="3" t="s">
        <v>10</v>
      </c>
      <c r="H1" s="3" t="s">
        <v>6</v>
      </c>
      <c r="I1" s="3" t="s">
        <v>7</v>
      </c>
      <c r="J1" s="3" t="s">
        <v>8</v>
      </c>
      <c r="K1" s="3" t="s">
        <v>9</v>
      </c>
    </row>
    <row r="2" spans="1:11" ht="15.75">
      <c r="A2" s="1">
        <v>1</v>
      </c>
      <c r="B2" s="5">
        <f ca="1">C2*C$35+D2*D$35+E2*E$35+F2*F$35+G2*G$35+H2*H$35+I2*I$35+J2*J$35+K2*K$35*K$37+L$35+B35*2*(RAND()*(1-B$36)-0.5)</f>
        <v>345571.7017870855</v>
      </c>
      <c r="C2" s="2">
        <f aca="true" ca="1" t="shared" si="0" ref="C2:C32">INT(RAND()*4)+1+INT(RAND()*2)</f>
        <v>2</v>
      </c>
      <c r="D2" s="2">
        <f aca="true" ca="1" t="shared" si="1" ref="D2:D32">INT(RAND()*4)/2+INT(RAND()*C2/2)+1</f>
        <v>1</v>
      </c>
      <c r="E2" s="2">
        <f aca="true" ca="1" t="shared" si="2" ref="E2:E32">INT(RAND()*1000)+1+INT(C2*400)+INT(D2*100)+300</f>
        <v>2013</v>
      </c>
      <c r="F2" s="2">
        <v>0.25</v>
      </c>
      <c r="G2" s="2">
        <f aca="true" ca="1" t="shared" si="3" ref="G2:G32">INT(RAND()*50)/5</f>
        <v>3.6</v>
      </c>
      <c r="H2" s="2">
        <v>1</v>
      </c>
      <c r="I2" s="2">
        <v>1</v>
      </c>
      <c r="J2" s="2">
        <f aca="true" t="shared" si="4" ref="J2:J32">IF(G2&lt;1.2,1,0)</f>
        <v>0</v>
      </c>
      <c r="K2" s="2">
        <v>0</v>
      </c>
    </row>
    <row r="3" spans="1:11" ht="15.75">
      <c r="A3" s="1">
        <f aca="true" t="shared" si="5" ref="A3:A32">A2+1</f>
        <v>2</v>
      </c>
      <c r="B3" s="5">
        <f aca="true" ca="1" t="shared" si="6" ref="B3:B32">C3*C$35+D3*D$35+E3*E$35+F3*F$35+G3*G$35+H3*H$35+I3*I$35+J3*J$35+K3*K$35*K$37+L$35+B36*2*(RAND()*(1-B$36)-0.5)</f>
        <v>684299.8582236632</v>
      </c>
      <c r="C3" s="2">
        <f ca="1" t="shared" si="0"/>
        <v>5</v>
      </c>
      <c r="D3" s="2">
        <f ca="1" t="shared" si="1"/>
        <v>2</v>
      </c>
      <c r="E3" s="2">
        <f ca="1" t="shared" si="2"/>
        <v>2563</v>
      </c>
      <c r="F3" s="2">
        <v>0.5</v>
      </c>
      <c r="G3" s="2">
        <f ca="1" t="shared" si="3"/>
        <v>2.4</v>
      </c>
      <c r="H3" s="2">
        <v>0</v>
      </c>
      <c r="I3" s="2">
        <v>1</v>
      </c>
      <c r="J3" s="2">
        <f t="shared" si="4"/>
        <v>0</v>
      </c>
      <c r="K3" s="2">
        <v>0</v>
      </c>
    </row>
    <row r="4" spans="1:11" ht="15.75">
      <c r="A4" s="1">
        <f t="shared" si="5"/>
        <v>3</v>
      </c>
      <c r="B4" s="5">
        <f ca="1" t="shared" si="6"/>
        <v>499900</v>
      </c>
      <c r="C4" s="2">
        <f ca="1" t="shared" si="0"/>
        <v>3</v>
      </c>
      <c r="D4" s="2">
        <f ca="1" t="shared" si="1"/>
        <v>2</v>
      </c>
      <c r="E4" s="2">
        <f ca="1" t="shared" si="2"/>
        <v>1929</v>
      </c>
      <c r="F4" s="2">
        <v>0.5</v>
      </c>
      <c r="G4" s="2">
        <f ca="1" t="shared" si="3"/>
        <v>2.6</v>
      </c>
      <c r="H4" s="2">
        <v>0</v>
      </c>
      <c r="I4" s="2">
        <v>1</v>
      </c>
      <c r="J4" s="2">
        <f t="shared" si="4"/>
        <v>0</v>
      </c>
      <c r="K4" s="2">
        <v>1</v>
      </c>
    </row>
    <row r="5" spans="1:11" ht="15.75">
      <c r="A5" s="1">
        <f t="shared" si="5"/>
        <v>4</v>
      </c>
      <c r="B5" s="5">
        <f ca="1" t="shared" si="6"/>
        <v>805100</v>
      </c>
      <c r="C5" s="2">
        <f ca="1" t="shared" si="0"/>
        <v>4</v>
      </c>
      <c r="D5" s="2">
        <f ca="1" t="shared" si="1"/>
        <v>3.5</v>
      </c>
      <c r="E5" s="2">
        <f ca="1" t="shared" si="2"/>
        <v>3131</v>
      </c>
      <c r="F5" s="2">
        <v>0.5</v>
      </c>
      <c r="G5" s="2">
        <f ca="1" t="shared" si="3"/>
        <v>0.6</v>
      </c>
      <c r="H5" s="2">
        <v>1</v>
      </c>
      <c r="I5" s="2">
        <v>1</v>
      </c>
      <c r="J5" s="2">
        <f t="shared" si="4"/>
        <v>1</v>
      </c>
      <c r="K5" s="2">
        <v>0</v>
      </c>
    </row>
    <row r="6" spans="1:11" ht="15.75">
      <c r="A6" s="1">
        <f t="shared" si="5"/>
        <v>5</v>
      </c>
      <c r="B6" s="5">
        <f ca="1" t="shared" si="6"/>
        <v>483800</v>
      </c>
      <c r="C6" s="2">
        <f ca="1" t="shared" si="0"/>
        <v>3</v>
      </c>
      <c r="D6" s="2">
        <f ca="1" t="shared" si="1"/>
        <v>2</v>
      </c>
      <c r="E6" s="2">
        <f ca="1" t="shared" si="2"/>
        <v>1913</v>
      </c>
      <c r="F6" s="2">
        <v>0.25</v>
      </c>
      <c r="G6" s="2">
        <f ca="1" t="shared" si="3"/>
        <v>7</v>
      </c>
      <c r="H6" s="2">
        <v>1</v>
      </c>
      <c r="I6" s="2">
        <v>1</v>
      </c>
      <c r="J6" s="2">
        <f t="shared" si="4"/>
        <v>0</v>
      </c>
      <c r="K6" s="2">
        <v>0</v>
      </c>
    </row>
    <row r="7" spans="1:11" ht="15.75">
      <c r="A7" s="1">
        <f t="shared" si="5"/>
        <v>6</v>
      </c>
      <c r="B7" s="5">
        <f ca="1" t="shared" si="6"/>
        <v>519200</v>
      </c>
      <c r="C7" s="2">
        <f ca="1" t="shared" si="0"/>
        <v>3</v>
      </c>
      <c r="D7" s="2">
        <f ca="1" t="shared" si="1"/>
        <v>2.5</v>
      </c>
      <c r="E7" s="2">
        <f ca="1" t="shared" si="2"/>
        <v>2002</v>
      </c>
      <c r="F7" s="2">
        <v>1</v>
      </c>
      <c r="G7" s="2">
        <f ca="1" t="shared" si="3"/>
        <v>5.2</v>
      </c>
      <c r="H7" s="2">
        <v>0</v>
      </c>
      <c r="I7" s="2">
        <v>0</v>
      </c>
      <c r="J7" s="2">
        <f t="shared" si="4"/>
        <v>0</v>
      </c>
      <c r="K7" s="2">
        <v>0</v>
      </c>
    </row>
    <row r="8" spans="1:11" ht="15.75">
      <c r="A8" s="1">
        <f t="shared" si="5"/>
        <v>7</v>
      </c>
      <c r="B8" s="5">
        <f ca="1" t="shared" si="6"/>
        <v>555100</v>
      </c>
      <c r="C8" s="2">
        <f ca="1" t="shared" si="0"/>
        <v>3</v>
      </c>
      <c r="D8" s="2">
        <f ca="1" t="shared" si="1"/>
        <v>2</v>
      </c>
      <c r="E8" s="2">
        <f ca="1" t="shared" si="2"/>
        <v>2696</v>
      </c>
      <c r="F8" s="2">
        <v>0.25</v>
      </c>
      <c r="G8" s="2">
        <f ca="1" t="shared" si="3"/>
        <v>8.4</v>
      </c>
      <c r="H8" s="2">
        <v>1</v>
      </c>
      <c r="I8" s="2">
        <v>1</v>
      </c>
      <c r="J8" s="2">
        <f t="shared" si="4"/>
        <v>0</v>
      </c>
      <c r="K8" s="2">
        <v>1</v>
      </c>
    </row>
    <row r="9" spans="1:11" ht="15.75">
      <c r="A9" s="1">
        <f t="shared" si="5"/>
        <v>8</v>
      </c>
      <c r="B9" s="5">
        <f ca="1" t="shared" si="6"/>
        <v>793500</v>
      </c>
      <c r="C9" s="2">
        <f ca="1" t="shared" si="0"/>
        <v>5</v>
      </c>
      <c r="D9" s="2">
        <f ca="1" t="shared" si="1"/>
        <v>4.5</v>
      </c>
      <c r="E9" s="2">
        <f ca="1" t="shared" si="2"/>
        <v>2990</v>
      </c>
      <c r="F9" s="2">
        <v>0.25</v>
      </c>
      <c r="G9" s="2">
        <f ca="1" t="shared" si="3"/>
        <v>5.6</v>
      </c>
      <c r="H9" s="2">
        <v>1</v>
      </c>
      <c r="I9" s="2">
        <v>1</v>
      </c>
      <c r="J9" s="2">
        <f t="shared" si="4"/>
        <v>0</v>
      </c>
      <c r="K9" s="2">
        <v>0</v>
      </c>
    </row>
    <row r="10" spans="1:11" ht="15.75">
      <c r="A10" s="1">
        <f t="shared" si="5"/>
        <v>9</v>
      </c>
      <c r="B10" s="5">
        <f ca="1" t="shared" si="6"/>
        <v>701700</v>
      </c>
      <c r="C10" s="2">
        <f ca="1" t="shared" si="0"/>
        <v>4</v>
      </c>
      <c r="D10" s="2">
        <f ca="1" t="shared" si="1"/>
        <v>2.5</v>
      </c>
      <c r="E10" s="2">
        <f ca="1" t="shared" si="2"/>
        <v>3037</v>
      </c>
      <c r="F10" s="2">
        <v>1</v>
      </c>
      <c r="G10" s="2">
        <f ca="1" t="shared" si="3"/>
        <v>4.4</v>
      </c>
      <c r="H10" s="2">
        <v>0</v>
      </c>
      <c r="I10" s="2">
        <v>1</v>
      </c>
      <c r="J10" s="2">
        <f t="shared" si="4"/>
        <v>0</v>
      </c>
      <c r="K10" s="2">
        <v>0</v>
      </c>
    </row>
    <row r="11" spans="1:11" ht="15.75">
      <c r="A11" s="1">
        <f t="shared" si="5"/>
        <v>10</v>
      </c>
      <c r="B11" s="5">
        <f ca="1" t="shared" si="6"/>
        <v>438600</v>
      </c>
      <c r="C11" s="2">
        <f ca="1" t="shared" si="0"/>
        <v>2</v>
      </c>
      <c r="D11" s="2">
        <f ca="1" t="shared" si="1"/>
        <v>1.5</v>
      </c>
      <c r="E11" s="2">
        <f ca="1" t="shared" si="2"/>
        <v>2131</v>
      </c>
      <c r="F11" s="2">
        <v>0.25</v>
      </c>
      <c r="G11" s="2">
        <f ca="1" t="shared" si="3"/>
        <v>5.4</v>
      </c>
      <c r="H11" s="2">
        <v>1</v>
      </c>
      <c r="I11" s="2">
        <v>1</v>
      </c>
      <c r="J11" s="2">
        <f t="shared" si="4"/>
        <v>0</v>
      </c>
      <c r="K11" s="2">
        <v>0</v>
      </c>
    </row>
    <row r="12" spans="1:11" ht="15.75">
      <c r="A12" s="1">
        <f t="shared" si="5"/>
        <v>11</v>
      </c>
      <c r="B12" s="5">
        <f ca="1" t="shared" si="6"/>
        <v>382100</v>
      </c>
      <c r="C12" s="2">
        <f ca="1" t="shared" si="0"/>
        <v>2</v>
      </c>
      <c r="D12" s="2">
        <f ca="1" t="shared" si="1"/>
        <v>1</v>
      </c>
      <c r="E12" s="2">
        <f ca="1" t="shared" si="2"/>
        <v>1646</v>
      </c>
      <c r="F12" s="2">
        <v>0.25</v>
      </c>
      <c r="G12" s="2">
        <f ca="1" t="shared" si="3"/>
        <v>4</v>
      </c>
      <c r="H12" s="2">
        <v>1</v>
      </c>
      <c r="I12" s="2">
        <v>1</v>
      </c>
      <c r="J12" s="2">
        <f t="shared" si="4"/>
        <v>0</v>
      </c>
      <c r="K12" s="2">
        <v>1</v>
      </c>
    </row>
    <row r="13" spans="1:11" ht="15.75">
      <c r="A13" s="1">
        <f t="shared" si="5"/>
        <v>12</v>
      </c>
      <c r="B13" s="5">
        <f ca="1" t="shared" si="6"/>
        <v>272400</v>
      </c>
      <c r="C13" s="2">
        <f ca="1" t="shared" si="0"/>
        <v>1</v>
      </c>
      <c r="D13" s="2">
        <f ca="1" t="shared" si="1"/>
        <v>1</v>
      </c>
      <c r="E13" s="2">
        <f ca="1" t="shared" si="2"/>
        <v>1769</v>
      </c>
      <c r="F13" s="2">
        <v>0.25</v>
      </c>
      <c r="G13" s="2">
        <f ca="1" t="shared" si="3"/>
        <v>9.4</v>
      </c>
      <c r="H13" s="2">
        <v>0</v>
      </c>
      <c r="I13" s="2">
        <v>0</v>
      </c>
      <c r="J13" s="2">
        <f t="shared" si="4"/>
        <v>0</v>
      </c>
      <c r="K13" s="2">
        <v>1</v>
      </c>
    </row>
    <row r="14" spans="1:11" ht="15.75">
      <c r="A14" s="1">
        <f t="shared" si="5"/>
        <v>13</v>
      </c>
      <c r="B14" s="5">
        <f ca="1" t="shared" si="6"/>
        <v>489900</v>
      </c>
      <c r="C14" s="2">
        <f ca="1" t="shared" si="0"/>
        <v>3</v>
      </c>
      <c r="D14" s="2">
        <f ca="1" t="shared" si="1"/>
        <v>2</v>
      </c>
      <c r="E14" s="2">
        <f ca="1" t="shared" si="2"/>
        <v>1714</v>
      </c>
      <c r="F14" s="2">
        <v>0.25</v>
      </c>
      <c r="G14" s="2">
        <f ca="1" t="shared" si="3"/>
        <v>1.8</v>
      </c>
      <c r="H14" s="2">
        <v>1</v>
      </c>
      <c r="I14" s="2">
        <v>1</v>
      </c>
      <c r="J14" s="2">
        <f t="shared" si="4"/>
        <v>0</v>
      </c>
      <c r="K14" s="2">
        <v>1</v>
      </c>
    </row>
    <row r="15" spans="1:11" ht="15.75">
      <c r="A15" s="1">
        <f t="shared" si="5"/>
        <v>14</v>
      </c>
      <c r="B15" s="5">
        <f ca="1" t="shared" si="6"/>
        <v>760800</v>
      </c>
      <c r="C15" s="2">
        <f ca="1" t="shared" si="0"/>
        <v>5</v>
      </c>
      <c r="D15" s="2">
        <f ca="1" t="shared" si="1"/>
        <v>2.5</v>
      </c>
      <c r="E15" s="2">
        <f ca="1" t="shared" si="2"/>
        <v>3083</v>
      </c>
      <c r="F15" s="2">
        <v>0.25</v>
      </c>
      <c r="G15" s="2">
        <f ca="1" t="shared" si="3"/>
        <v>2</v>
      </c>
      <c r="H15" s="2">
        <v>1</v>
      </c>
      <c r="I15" s="2">
        <v>1</v>
      </c>
      <c r="J15" s="2">
        <f t="shared" si="4"/>
        <v>0</v>
      </c>
      <c r="K15" s="2">
        <v>0</v>
      </c>
    </row>
    <row r="16" spans="1:11" ht="15.75">
      <c r="A16" s="1">
        <f t="shared" si="5"/>
        <v>15</v>
      </c>
      <c r="B16" s="5">
        <f ca="1" t="shared" si="6"/>
        <v>811700</v>
      </c>
      <c r="C16" s="2">
        <f ca="1" t="shared" si="0"/>
        <v>5</v>
      </c>
      <c r="D16" s="2">
        <f ca="1" t="shared" si="1"/>
        <v>2.5</v>
      </c>
      <c r="E16" s="2">
        <f ca="1" t="shared" si="2"/>
        <v>2567</v>
      </c>
      <c r="F16" s="2">
        <v>1.5</v>
      </c>
      <c r="G16" s="2">
        <f ca="1" t="shared" si="3"/>
        <v>0</v>
      </c>
      <c r="H16" s="2">
        <v>0</v>
      </c>
      <c r="I16" s="2">
        <v>1</v>
      </c>
      <c r="J16" s="2">
        <f t="shared" si="4"/>
        <v>1</v>
      </c>
      <c r="K16" s="2">
        <v>0</v>
      </c>
    </row>
    <row r="17" spans="1:11" ht="15.75">
      <c r="A17" s="1">
        <f t="shared" si="5"/>
        <v>16</v>
      </c>
      <c r="B17" s="5">
        <f ca="1" t="shared" si="6"/>
        <v>462800</v>
      </c>
      <c r="C17" s="2">
        <f ca="1" t="shared" si="0"/>
        <v>3</v>
      </c>
      <c r="D17" s="2">
        <f ca="1" t="shared" si="1"/>
        <v>1.5</v>
      </c>
      <c r="E17" s="2">
        <f ca="1" t="shared" si="2"/>
        <v>1953</v>
      </c>
      <c r="F17" s="2">
        <v>0.25</v>
      </c>
      <c r="G17" s="2">
        <f ca="1" t="shared" si="3"/>
        <v>6</v>
      </c>
      <c r="H17" s="2">
        <v>1</v>
      </c>
      <c r="I17" s="2">
        <v>0</v>
      </c>
      <c r="J17" s="2">
        <f t="shared" si="4"/>
        <v>0</v>
      </c>
      <c r="K17" s="2">
        <v>0</v>
      </c>
    </row>
    <row r="18" spans="1:11" ht="15.75">
      <c r="A18" s="1">
        <f t="shared" si="5"/>
        <v>17</v>
      </c>
      <c r="B18" s="5">
        <f ca="1" t="shared" si="6"/>
        <v>588400</v>
      </c>
      <c r="C18" s="2">
        <f ca="1" t="shared" si="0"/>
        <v>3</v>
      </c>
      <c r="D18" s="2">
        <f ca="1" t="shared" si="1"/>
        <v>3.5</v>
      </c>
      <c r="E18" s="2">
        <f ca="1" t="shared" si="2"/>
        <v>2299</v>
      </c>
      <c r="F18" s="2">
        <v>0.25</v>
      </c>
      <c r="G18" s="2">
        <f ca="1" t="shared" si="3"/>
        <v>2.8</v>
      </c>
      <c r="H18" s="2">
        <v>1</v>
      </c>
      <c r="I18" s="2">
        <v>1</v>
      </c>
      <c r="J18" s="2">
        <f t="shared" si="4"/>
        <v>0</v>
      </c>
      <c r="K18" s="2">
        <v>1</v>
      </c>
    </row>
    <row r="19" spans="1:11" ht="15.75">
      <c r="A19" s="1">
        <f t="shared" si="5"/>
        <v>18</v>
      </c>
      <c r="B19" s="5">
        <f ca="1" t="shared" si="6"/>
        <v>389400</v>
      </c>
      <c r="C19" s="2">
        <f ca="1" t="shared" si="0"/>
        <v>1</v>
      </c>
      <c r="D19" s="2">
        <f ca="1" t="shared" si="1"/>
        <v>2.5</v>
      </c>
      <c r="E19" s="2">
        <f ca="1" t="shared" si="2"/>
        <v>1789</v>
      </c>
      <c r="F19" s="2">
        <v>0.25</v>
      </c>
      <c r="G19" s="2">
        <f ca="1" t="shared" si="3"/>
        <v>2.4</v>
      </c>
      <c r="H19" s="2">
        <v>1</v>
      </c>
      <c r="I19" s="2">
        <v>1</v>
      </c>
      <c r="J19" s="2">
        <f t="shared" si="4"/>
        <v>0</v>
      </c>
      <c r="K19" s="2">
        <v>1</v>
      </c>
    </row>
    <row r="20" spans="1:11" ht="15.75">
      <c r="A20" s="1">
        <f t="shared" si="5"/>
        <v>19</v>
      </c>
      <c r="B20" s="5">
        <f ca="1" t="shared" si="6"/>
        <v>640000</v>
      </c>
      <c r="C20" s="2">
        <f ca="1" t="shared" si="0"/>
        <v>5</v>
      </c>
      <c r="D20" s="2">
        <f ca="1" t="shared" si="1"/>
        <v>1.5</v>
      </c>
      <c r="E20" s="2">
        <f ca="1" t="shared" si="2"/>
        <v>2600</v>
      </c>
      <c r="F20" s="2">
        <v>0.4</v>
      </c>
      <c r="G20" s="2">
        <f ca="1" t="shared" si="3"/>
        <v>8</v>
      </c>
      <c r="H20" s="2">
        <v>0</v>
      </c>
      <c r="I20" s="2">
        <v>1</v>
      </c>
      <c r="J20" s="2">
        <f t="shared" si="4"/>
        <v>0</v>
      </c>
      <c r="K20" s="2">
        <v>0</v>
      </c>
    </row>
    <row r="21" spans="1:11" ht="15.75">
      <c r="A21" s="1">
        <f t="shared" si="5"/>
        <v>20</v>
      </c>
      <c r="B21" s="5">
        <f ca="1" t="shared" si="6"/>
        <v>264300</v>
      </c>
      <c r="C21" s="2">
        <f ca="1" t="shared" si="0"/>
        <v>1</v>
      </c>
      <c r="D21" s="2">
        <f ca="1" t="shared" si="1"/>
        <v>1.5</v>
      </c>
      <c r="E21" s="2">
        <f ca="1" t="shared" si="2"/>
        <v>928</v>
      </c>
      <c r="F21" s="2">
        <v>0.25</v>
      </c>
      <c r="G21" s="2">
        <f ca="1" t="shared" si="3"/>
        <v>4.2</v>
      </c>
      <c r="H21" s="2">
        <v>1</v>
      </c>
      <c r="I21" s="2">
        <v>1</v>
      </c>
      <c r="J21" s="2">
        <f t="shared" si="4"/>
        <v>0</v>
      </c>
      <c r="K21" s="2">
        <v>0</v>
      </c>
    </row>
    <row r="22" spans="1:11" ht="15.75">
      <c r="A22" s="1">
        <f t="shared" si="5"/>
        <v>21</v>
      </c>
      <c r="B22" s="5">
        <f ca="1" t="shared" si="6"/>
        <v>442200</v>
      </c>
      <c r="C22" s="2">
        <f ca="1" t="shared" si="0"/>
        <v>2</v>
      </c>
      <c r="D22" s="2">
        <f ca="1" t="shared" si="1"/>
        <v>2.5</v>
      </c>
      <c r="E22" s="2">
        <f ca="1" t="shared" si="2"/>
        <v>1997</v>
      </c>
      <c r="F22" s="2">
        <v>0.25</v>
      </c>
      <c r="G22" s="2">
        <f ca="1" t="shared" si="3"/>
        <v>8</v>
      </c>
      <c r="H22" s="2">
        <v>1</v>
      </c>
      <c r="I22" s="2">
        <v>1</v>
      </c>
      <c r="J22" s="2">
        <f t="shared" si="4"/>
        <v>0</v>
      </c>
      <c r="K22" s="2">
        <v>1</v>
      </c>
    </row>
    <row r="23" spans="1:11" ht="15.75">
      <c r="A23" s="1">
        <f t="shared" si="5"/>
        <v>22</v>
      </c>
      <c r="B23" s="5">
        <f ca="1" t="shared" si="6"/>
        <v>333300</v>
      </c>
      <c r="C23" s="2">
        <f ca="1" t="shared" si="0"/>
        <v>2</v>
      </c>
      <c r="D23" s="2">
        <f ca="1" t="shared" si="1"/>
        <v>1</v>
      </c>
      <c r="E23" s="2">
        <f ca="1" t="shared" si="2"/>
        <v>1298</v>
      </c>
      <c r="F23" s="2">
        <v>0.25</v>
      </c>
      <c r="G23" s="2">
        <f ca="1" t="shared" si="3"/>
        <v>2.8</v>
      </c>
      <c r="H23" s="2">
        <v>0</v>
      </c>
      <c r="I23" s="2">
        <v>1</v>
      </c>
      <c r="J23" s="2">
        <f t="shared" si="4"/>
        <v>0</v>
      </c>
      <c r="K23" s="2">
        <v>0</v>
      </c>
    </row>
    <row r="24" spans="1:11" ht="15.75">
      <c r="A24" s="1">
        <f t="shared" si="5"/>
        <v>23</v>
      </c>
      <c r="B24" s="5">
        <f ca="1" t="shared" si="6"/>
        <v>474000</v>
      </c>
      <c r="C24" s="2">
        <f ca="1" t="shared" si="0"/>
        <v>1</v>
      </c>
      <c r="D24" s="2">
        <f ca="1" t="shared" si="1"/>
        <v>2</v>
      </c>
      <c r="E24" s="2">
        <f ca="1" t="shared" si="2"/>
        <v>1700</v>
      </c>
      <c r="F24" s="2">
        <v>3</v>
      </c>
      <c r="G24" s="2">
        <f ca="1" t="shared" si="3"/>
        <v>5.2</v>
      </c>
      <c r="H24" s="2">
        <v>1</v>
      </c>
      <c r="I24" s="2">
        <v>0</v>
      </c>
      <c r="J24" s="2">
        <f t="shared" si="4"/>
        <v>0</v>
      </c>
      <c r="K24" s="2">
        <v>1</v>
      </c>
    </row>
    <row r="25" spans="1:11" ht="15.75">
      <c r="A25" s="1">
        <f t="shared" si="5"/>
        <v>24</v>
      </c>
      <c r="B25" s="5">
        <f ca="1" t="shared" si="6"/>
        <v>565700</v>
      </c>
      <c r="C25" s="2">
        <f ca="1" t="shared" si="0"/>
        <v>4</v>
      </c>
      <c r="D25" s="2">
        <f ca="1" t="shared" si="1"/>
        <v>1</v>
      </c>
      <c r="E25" s="2">
        <f ca="1" t="shared" si="2"/>
        <v>2492</v>
      </c>
      <c r="F25" s="2">
        <v>0.25</v>
      </c>
      <c r="G25" s="2">
        <f ca="1" t="shared" si="3"/>
        <v>8.2</v>
      </c>
      <c r="H25" s="2">
        <v>1</v>
      </c>
      <c r="I25" s="2">
        <v>1</v>
      </c>
      <c r="J25" s="2">
        <f t="shared" si="4"/>
        <v>0</v>
      </c>
      <c r="K25" s="2">
        <v>1</v>
      </c>
    </row>
    <row r="26" spans="1:11" ht="15.75">
      <c r="A26" s="1">
        <f t="shared" si="5"/>
        <v>25</v>
      </c>
      <c r="B26" s="5">
        <f ca="1" t="shared" si="6"/>
        <v>385300</v>
      </c>
      <c r="C26" s="2">
        <f ca="1" t="shared" si="0"/>
        <v>2</v>
      </c>
      <c r="D26" s="2">
        <f ca="1" t="shared" si="1"/>
        <v>1</v>
      </c>
      <c r="E26" s="2">
        <f ca="1" t="shared" si="2"/>
        <v>2048</v>
      </c>
      <c r="F26" s="2">
        <v>0.25</v>
      </c>
      <c r="G26" s="2">
        <f ca="1" t="shared" si="3"/>
        <v>4.4</v>
      </c>
      <c r="H26" s="2">
        <v>0</v>
      </c>
      <c r="I26" s="2">
        <v>0</v>
      </c>
      <c r="J26" s="2">
        <f t="shared" si="4"/>
        <v>0</v>
      </c>
      <c r="K26" s="2">
        <v>1</v>
      </c>
    </row>
    <row r="27" spans="1:11" ht="15.75">
      <c r="A27" s="1">
        <f t="shared" si="5"/>
        <v>26</v>
      </c>
      <c r="B27" s="5">
        <f ca="1" t="shared" si="6"/>
        <v>770700</v>
      </c>
      <c r="C27" s="2">
        <f ca="1" t="shared" si="0"/>
        <v>4</v>
      </c>
      <c r="D27" s="2">
        <f ca="1" t="shared" si="1"/>
        <v>3.5</v>
      </c>
      <c r="E27" s="2">
        <f ca="1" t="shared" si="2"/>
        <v>2397</v>
      </c>
      <c r="F27" s="2">
        <v>3</v>
      </c>
      <c r="G27" s="2">
        <f ca="1" t="shared" si="3"/>
        <v>7.8</v>
      </c>
      <c r="H27" s="2">
        <v>1</v>
      </c>
      <c r="I27" s="2">
        <v>1</v>
      </c>
      <c r="J27" s="2">
        <f t="shared" si="4"/>
        <v>0</v>
      </c>
      <c r="K27" s="2">
        <v>0</v>
      </c>
    </row>
    <row r="28" spans="1:11" ht="15.75">
      <c r="A28" s="1">
        <f t="shared" si="5"/>
        <v>27</v>
      </c>
      <c r="B28" s="5">
        <f ca="1" t="shared" si="6"/>
        <v>639100</v>
      </c>
      <c r="C28" s="2">
        <f ca="1" t="shared" si="0"/>
        <v>4</v>
      </c>
      <c r="D28" s="2">
        <f ca="1" t="shared" si="1"/>
        <v>1.5</v>
      </c>
      <c r="E28" s="2">
        <f ca="1" t="shared" si="2"/>
        <v>2376</v>
      </c>
      <c r="F28" s="2">
        <v>0.25</v>
      </c>
      <c r="G28" s="2">
        <f ca="1" t="shared" si="3"/>
        <v>0.2</v>
      </c>
      <c r="H28" s="2">
        <v>0</v>
      </c>
      <c r="I28" s="2">
        <v>1</v>
      </c>
      <c r="J28" s="2">
        <f t="shared" si="4"/>
        <v>1</v>
      </c>
      <c r="K28" s="2">
        <v>0</v>
      </c>
    </row>
    <row r="29" spans="1:11" ht="15.75">
      <c r="A29" s="1">
        <f t="shared" si="5"/>
        <v>28</v>
      </c>
      <c r="B29" s="5">
        <f ca="1" t="shared" si="6"/>
        <v>812900</v>
      </c>
      <c r="C29" s="2">
        <f ca="1" t="shared" si="0"/>
        <v>4</v>
      </c>
      <c r="D29" s="2">
        <f ca="1" t="shared" si="1"/>
        <v>3</v>
      </c>
      <c r="E29" s="2">
        <f ca="1" t="shared" si="2"/>
        <v>2269</v>
      </c>
      <c r="F29" s="2">
        <v>5</v>
      </c>
      <c r="G29" s="2">
        <f ca="1" t="shared" si="3"/>
        <v>6.8</v>
      </c>
      <c r="H29" s="2">
        <v>0</v>
      </c>
      <c r="I29" s="2">
        <v>0</v>
      </c>
      <c r="J29" s="2">
        <f t="shared" si="4"/>
        <v>0</v>
      </c>
      <c r="K29" s="2">
        <v>0</v>
      </c>
    </row>
    <row r="30" spans="1:11" ht="15.75">
      <c r="A30" s="1">
        <f t="shared" si="5"/>
        <v>29</v>
      </c>
      <c r="B30" s="5">
        <f ca="1" t="shared" si="6"/>
        <v>440100</v>
      </c>
      <c r="C30" s="2">
        <f ca="1" t="shared" si="0"/>
        <v>3</v>
      </c>
      <c r="D30" s="2">
        <f ca="1" t="shared" si="1"/>
        <v>1</v>
      </c>
      <c r="E30" s="2">
        <f ca="1" t="shared" si="2"/>
        <v>1786</v>
      </c>
      <c r="F30" s="2">
        <v>0.25</v>
      </c>
      <c r="G30" s="2">
        <f ca="1" t="shared" si="3"/>
        <v>3.2</v>
      </c>
      <c r="H30" s="2">
        <v>0</v>
      </c>
      <c r="I30" s="2">
        <v>1</v>
      </c>
      <c r="J30" s="2">
        <f t="shared" si="4"/>
        <v>0</v>
      </c>
      <c r="K30" s="2">
        <v>1</v>
      </c>
    </row>
    <row r="31" spans="1:11" ht="15.75">
      <c r="A31" s="1">
        <f t="shared" si="5"/>
        <v>30</v>
      </c>
      <c r="B31" s="5">
        <f ca="1" t="shared" si="6"/>
        <v>548000</v>
      </c>
      <c r="C31" s="2">
        <f ca="1" t="shared" si="0"/>
        <v>3</v>
      </c>
      <c r="D31" s="2">
        <f ca="1" t="shared" si="1"/>
        <v>2</v>
      </c>
      <c r="E31" s="2">
        <f ca="1" t="shared" si="2"/>
        <v>2310</v>
      </c>
      <c r="F31" s="2">
        <v>0.7</v>
      </c>
      <c r="G31" s="2">
        <f ca="1" t="shared" si="3"/>
        <v>2.6</v>
      </c>
      <c r="H31" s="2">
        <v>0</v>
      </c>
      <c r="I31" s="2">
        <v>1</v>
      </c>
      <c r="J31" s="2">
        <f t="shared" si="4"/>
        <v>0</v>
      </c>
      <c r="K31" s="2">
        <v>0</v>
      </c>
    </row>
    <row r="32" spans="1:11" s="2" customFormat="1" ht="15.75">
      <c r="A32" s="1">
        <f t="shared" si="5"/>
        <v>31</v>
      </c>
      <c r="B32" s="5">
        <f ca="1" t="shared" si="6"/>
        <v>667900</v>
      </c>
      <c r="C32" s="2">
        <f ca="1" t="shared" si="0"/>
        <v>5</v>
      </c>
      <c r="D32" s="2">
        <f ca="1" t="shared" si="1"/>
        <v>1</v>
      </c>
      <c r="E32" s="2">
        <f ca="1" t="shared" si="2"/>
        <v>2994</v>
      </c>
      <c r="F32" s="2">
        <v>0.25</v>
      </c>
      <c r="G32" s="2">
        <f ca="1" t="shared" si="3"/>
        <v>9.8</v>
      </c>
      <c r="H32" s="2">
        <v>1</v>
      </c>
      <c r="I32" s="2">
        <v>1</v>
      </c>
      <c r="J32" s="2">
        <f t="shared" si="4"/>
        <v>0</v>
      </c>
      <c r="K32" s="2">
        <v>0</v>
      </c>
    </row>
    <row r="34" ht="15.75">
      <c r="L34" s="1" t="s">
        <v>14</v>
      </c>
    </row>
    <row r="35" spans="1:12" ht="15.75">
      <c r="A35" s="1" t="s">
        <v>11</v>
      </c>
      <c r="B35" s="1">
        <v>100000</v>
      </c>
      <c r="C35" s="1">
        <v>60000</v>
      </c>
      <c r="D35" s="1">
        <v>30000</v>
      </c>
      <c r="E35" s="1">
        <v>100</v>
      </c>
      <c r="F35" s="1">
        <v>50000</v>
      </c>
      <c r="G35" s="1">
        <v>-5000</v>
      </c>
      <c r="H35" s="1">
        <v>20000</v>
      </c>
      <c r="I35" s="1">
        <v>15000</v>
      </c>
      <c r="J35" s="1">
        <v>50000</v>
      </c>
      <c r="K35" s="1">
        <v>15000</v>
      </c>
      <c r="L35" s="1">
        <v>40000</v>
      </c>
    </row>
    <row r="36" spans="1:2" ht="15.75">
      <c r="A36" s="1" t="s">
        <v>13</v>
      </c>
      <c r="B36" s="1">
        <v>0.5</v>
      </c>
    </row>
    <row r="37" ht="15.75">
      <c r="A37" s="1" t="s">
        <v>12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Urban Planning Program, 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Campbell</dc:creator>
  <cp:keywords/>
  <dc:description/>
  <cp:lastModifiedBy>S Campbell</cp:lastModifiedBy>
  <dcterms:created xsi:type="dcterms:W3CDTF">2004-01-20T21:22:42Z</dcterms:created>
  <cp:category/>
  <cp:version/>
  <cp:contentType/>
  <cp:contentStatus/>
</cp:coreProperties>
</file>