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7760" windowHeight="17320" activeTab="1"/>
  </bookViews>
  <sheets>
    <sheet name="WB! Status" sheetId="1" r:id="rId1"/>
    <sheet name="Model" sheetId="2" r:id="rId2"/>
    <sheet name="Demand Profiles" sheetId="3" r:id="rId3"/>
  </sheets>
  <externalReferences>
    <externalReference r:id="rId6"/>
  </externalReferences>
  <definedNames>
    <definedName name="Amplitude">'Model'!$H$4</definedName>
    <definedName name="Arrivals">'Model'!$I$9:$I$32</definedName>
    <definedName name="Base_time">'Model'!$T$3</definedName>
    <definedName name="everyX">'Model'!$K$4</definedName>
    <definedName name="Extra_1">'Model'!$L$69:$L$92</definedName>
    <definedName name="Extra_2">'Model'!$M$69:$M$92</definedName>
    <definedName name="Extra_3">'Model'!$N$69:$N$92</definedName>
    <definedName name="Extra_4">'Model'!$O$69:$O$92</definedName>
    <definedName name="Extra_5">'Model'!$P$69:$P$92</definedName>
    <definedName name="Extra_6">'Model'!$Q$69:$Q$92</definedName>
    <definedName name="Improvement">#REF!</definedName>
    <definedName name="Mean">'Model'!$H$3</definedName>
    <definedName name="Nurse_level">#REF!</definedName>
    <definedName name="Nurses">'Model'!$K$3</definedName>
    <definedName name="OFV">#REF!</definedName>
    <definedName name="Personnel_cost_day">#REF!</definedName>
    <definedName name="Service_rate">'Model'!$H$5</definedName>
    <definedName name="solver_adj" localSheetId="1" hidden="1">'Model'!$L$69:$P$92,'Model'!$H$66:$AE$66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</definedName>
    <definedName name="solver_lhs1" localSheetId="1" hidden="1">'Model'!$H$103:$H$126</definedName>
    <definedName name="solver_lhs10" localSheetId="1" hidden="1">'Model'!$L$103:$L$126</definedName>
    <definedName name="solver_lhs2" localSheetId="1" hidden="1">'Model'!$H$129</definedName>
    <definedName name="solver_lhs3" localSheetId="1" hidden="1">'Model'!$L$103:$L$126</definedName>
    <definedName name="solver_lhs4" localSheetId="1" hidden="1">'Model'!$N$103:$N$126</definedName>
    <definedName name="solver_lhs5" localSheetId="1" hidden="1">'Model'!$P$103:$P$126</definedName>
    <definedName name="solver_lhs6" localSheetId="1" hidden="1">'Model'!$R$103:$R$126</definedName>
    <definedName name="solver_lhs7" localSheetId="1" hidden="1">'Model'!$H$66:$AE$66</definedName>
    <definedName name="solver_lhs8" localSheetId="1" hidden="1">'Model'!$L$103:$L$126</definedName>
    <definedName name="solver_lhs9" localSheetId="1" hidden="1">'Model'!$H$129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7</definedName>
    <definedName name="solver_nwt" localSheetId="1" hidden="1">1</definedName>
    <definedName name="solver_opt" localSheetId="1" hidden="1">'Model'!$I$97</definedName>
    <definedName name="solver_pre" localSheetId="1" hidden="1">0.000001</definedName>
    <definedName name="solver_rbv" localSheetId="1" hidden="1">1</definedName>
    <definedName name="solver_rel1" localSheetId="1" hidden="1">3</definedName>
    <definedName name="solver_rel10" localSheetId="1" hidden="1">3</definedName>
    <definedName name="solver_rel2" localSheetId="1" hidden="1">1</definedName>
    <definedName name="solver_rel3" localSheetId="1" hidden="1">3</definedName>
    <definedName name="solver_rel4" localSheetId="1" hidden="1">3</definedName>
    <definedName name="solver_rel5" localSheetId="1" hidden="1">3</definedName>
    <definedName name="solver_rel6" localSheetId="1" hidden="1">3</definedName>
    <definedName name="solver_rel7" localSheetId="1" hidden="1">4</definedName>
    <definedName name="solver_rel8" localSheetId="1" hidden="1">3</definedName>
    <definedName name="solver_rel9" localSheetId="1" hidden="1">1</definedName>
    <definedName name="solver_rhs1" localSheetId="1" hidden="1">'Model'!$J$103:$J$126</definedName>
    <definedName name="solver_rhs10" localSheetId="1" hidden="1">'Model'!$N$103:$N$126</definedName>
    <definedName name="solver_rhs2" localSheetId="1" hidden="1">'Model'!$J$129</definedName>
    <definedName name="solver_rhs3" localSheetId="1" hidden="1">'Model'!$N$103:$N$126</definedName>
    <definedName name="solver_rhs4" localSheetId="1" hidden="1">'Model'!$P$103:$P$126</definedName>
    <definedName name="solver_rhs5" localSheetId="1" hidden="1">'Model'!$R$103:$R$126</definedName>
    <definedName name="solver_rhs6" localSheetId="1" hidden="1">'Model'!$T$103:$T$126</definedName>
    <definedName name="solver_rhs7" localSheetId="1" hidden="1">integer</definedName>
    <definedName name="solver_rhs8" localSheetId="1" hidden="1">'Model'!$N$103:$N$126</definedName>
    <definedName name="solver_rhs9" localSheetId="1" hidden="1">'Model'!$J$129</definedName>
    <definedName name="solver_rlx" localSheetId="1" hidden="1">1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  <definedName name="solver_ver" localSheetId="1" hidden="1">2</definedName>
    <definedName name="Staff_cost">#REF!</definedName>
    <definedName name="Starting">'Model'!$H$66:$AE$66</definedName>
    <definedName name="Total_cost">#REF!</definedName>
    <definedName name="Wait_cost">#REF!</definedName>
    <definedName name="Wait_cost_person_hour">#REF!</definedName>
    <definedName name="WBINTStarting">'Model'!$H$66:$AE$66</definedName>
    <definedName name="WBMIN">'Model'!$I$97</definedName>
    <definedName name="Working">'Model'!$J$9:$J$32</definedName>
  </definedNames>
  <calcPr fullCalcOnLoad="1"/>
</workbook>
</file>

<file path=xl/sharedStrings.xml><?xml version="1.0" encoding="utf-8"?>
<sst xmlns="http://schemas.openxmlformats.org/spreadsheetml/2006/main" count="134" uniqueCount="71">
  <si>
    <t>Time of day</t>
  </si>
  <si>
    <t>Start</t>
  </si>
  <si>
    <t>End</t>
  </si>
  <si>
    <t>Arrivals</t>
  </si>
  <si>
    <t>Mean</t>
  </si>
  <si>
    <t>Amplitude</t>
  </si>
  <si>
    <t>Service rate</t>
  </si>
  <si>
    <t>Min Number</t>
  </si>
  <si>
    <t>Min+1</t>
  </si>
  <si>
    <t>Min+2</t>
  </si>
  <si>
    <t>Min+3</t>
  </si>
  <si>
    <t>Min+4</t>
  </si>
  <si>
    <t>Min+5</t>
  </si>
  <si>
    <t>Min+6</t>
  </si>
  <si>
    <t>P0</t>
  </si>
  <si>
    <t>Lq</t>
  </si>
  <si>
    <t>Wq</t>
  </si>
  <si>
    <t>L</t>
  </si>
  <si>
    <t>W</t>
  </si>
  <si>
    <t>Base</t>
  </si>
  <si>
    <t>Decrease</t>
  </si>
  <si>
    <t>Working</t>
  </si>
  <si>
    <t>INPUTS</t>
  </si>
  <si>
    <t>DECISION VARIABLES</t>
  </si>
  <si>
    <t>Starting</t>
  </si>
  <si>
    <t>Extra 1</t>
  </si>
  <si>
    <t>Extra 2</t>
  </si>
  <si>
    <t>Extra 3</t>
  </si>
  <si>
    <t>Extra 4</t>
  </si>
  <si>
    <t>Extra 5</t>
  </si>
  <si>
    <t>Extra 6</t>
  </si>
  <si>
    <t>Nurses</t>
  </si>
  <si>
    <t>OBJECTIVE FUNCTION</t>
  </si>
  <si>
    <t>Minimize</t>
  </si>
  <si>
    <t>Total person hours</t>
  </si>
  <si>
    <t>CONSTRAINTS</t>
  </si>
  <si>
    <t>Required</t>
  </si>
  <si>
    <t>Allowed</t>
  </si>
  <si>
    <t xml:space="preserve"> DIRECTION:              Minimize</t>
  </si>
  <si>
    <t xml:space="preserve"> SOLUTION TIME:          0 Hours  0 Minutes  0 Seconds</t>
  </si>
  <si>
    <t xml:space="preserve"> ERROR / WARNING MESSAGES:</t>
  </si>
  <si>
    <t xml:space="preserve"> ***WARNING***</t>
  </si>
  <si>
    <t xml:space="preserve"> End of Report</t>
  </si>
  <si>
    <t xml:space="preserve"> DATE GENERATED:</t>
  </si>
  <si>
    <t>time</t>
  </si>
  <si>
    <t>Hourly</t>
  </si>
  <si>
    <r>
      <t>a</t>
    </r>
    <r>
      <rPr>
        <b/>
        <vertAlign val="subscript"/>
        <sz val="11"/>
        <color indexed="8"/>
        <rFont val="Calibri"/>
        <family val="2"/>
      </rPr>
      <t>kj</t>
    </r>
  </si>
  <si>
    <t>Number working minus Y values</t>
  </si>
  <si>
    <t>Used</t>
  </si>
  <si>
    <t xml:space="preserve"> SOLVER TYPE:            . . .</t>
  </si>
  <si>
    <t xml:space="preserve"> What'sBest!® 9.0.5.0 (Sep 24, 2009) - Library 5.0.1.431 - Status Report -</t>
  </si>
  <si>
    <t xml:space="preserve">   Trial/Temporary License Key.</t>
  </si>
  <si>
    <t xml:space="preserve">   Multiple Add-in Links (Help reference: ADDINLINK):</t>
  </si>
  <si>
    <t xml:space="preserve">   The workbook contains multiple links to the What'sBest add-in. Only one source</t>
  </si>
  <si>
    <t xml:space="preserve">   should be defined in the workbook. Make sure to correct the add-in link</t>
  </si>
  <si>
    <t xml:space="preserve">   reference via the menu 'Edit|Links' or 'OfficeButton|Prepare|EditLinksToFiles'</t>
  </si>
  <si>
    <t xml:space="preserve">   and remove the corrupted link. Then update the workbook links via the menu</t>
  </si>
  <si>
    <t xml:space="preserve">   'WB|Options|General|UpdateLinks', save the file, and reopen it.</t>
  </si>
  <si>
    <t xml:space="preserve"> TRIES:                  0</t>
  </si>
  <si>
    <t xml:space="preserve"> STEPS:                  0</t>
  </si>
  <si>
    <t xml:space="preserve"> ACTIVE:                 0</t>
  </si>
  <si>
    <t xml:space="preserve"> ***ERROR***</t>
  </si>
  <si>
    <t xml:space="preserve"> OBJECTIVE VALUE:        1343.3184539138</t>
  </si>
  <si>
    <t xml:space="preserve"> INFEASIBILITY:          0</t>
  </si>
  <si>
    <t xml:space="preserve"> BEST OBJECTIVE BOUND:   0</t>
  </si>
  <si>
    <t xml:space="preserve">   Omitted Cell Reference (Help Reference: OMITTED):</t>
  </si>
  <si>
    <t xml:space="preserve">   The solver has been halted because the following cells directly refer to WBOMIT</t>
  </si>
  <si>
    <t xml:space="preserve">   ranges, and have been referenced by formulas that are not contained in any</t>
  </si>
  <si>
    <t xml:space="preserve">   WBOMIT range.</t>
  </si>
  <si>
    <t xml:space="preserve">   Formula:   Model!H103</t>
  </si>
  <si>
    <t>© Copyright, 2010, Mark S. Daskin, University of Michigan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</si>
</sst>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hh:mm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sz val="9"/>
      <color indexed="8"/>
      <name val="Courier"/>
      <family val="3"/>
    </font>
    <font>
      <b/>
      <sz val="11"/>
      <color indexed="13"/>
      <name val="Calibri"/>
      <family val="2"/>
    </font>
    <font>
      <sz val="8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8"/>
      <color indexed="13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4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33" fillId="26" borderId="0" applyNumberFormat="0" applyBorder="0" applyAlignment="0" applyProtection="0"/>
    <xf numFmtId="0" fontId="0" fillId="27" borderId="0" applyNumberFormat="0" applyBorder="0" applyAlignment="0">
      <protection locked="0"/>
    </xf>
    <xf numFmtId="0" fontId="34" fillId="28" borderId="1" applyNumberFormat="0" applyAlignment="0" applyProtection="0"/>
    <xf numFmtId="0" fontId="35" fillId="2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1" fillId="33" borderId="7" applyNumberFormat="0" applyFont="0" applyAlignment="0" applyProtection="0"/>
    <xf numFmtId="0" fontId="44" fillId="28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0" fontId="6" fillId="34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6" fillId="34" borderId="10" xfId="0" applyFont="1" applyFill="1" applyBorder="1" applyAlignment="1" applyProtection="1">
      <alignment/>
      <protection locked="0"/>
    </xf>
    <xf numFmtId="0" fontId="2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34" borderId="11" xfId="0" applyFont="1" applyFill="1" applyBorder="1" applyAlignment="1" applyProtection="1">
      <alignment horizontal="center"/>
      <protection locked="0"/>
    </xf>
    <xf numFmtId="0" fontId="9" fillId="34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 textRotation="90" wrapText="1"/>
    </xf>
    <xf numFmtId="0" fontId="4" fillId="0" borderId="11" xfId="39" applyNumberFormat="1" applyFont="1" applyFill="1" applyBorder="1" applyAlignment="1" applyProtection="1">
      <alignment horizontal="center"/>
      <protection locked="0"/>
    </xf>
    <xf numFmtId="0" fontId="0" fillId="27" borderId="0" xfId="41" applyNumberFormat="1" applyAlignment="1">
      <alignment/>
      <protection locked="0"/>
    </xf>
    <xf numFmtId="0" fontId="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" fillId="35" borderId="0" xfId="0" applyFont="1" applyFill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djustable" xfId="39"/>
    <cellStyle name="Bad" xfId="40"/>
    <cellStyle name="Best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Demand Profiles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85"/>
          <c:w val="0.744"/>
          <c:h val="0.69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'Demand Profiles'!$H$3</c:f>
              <c:strCache>
                <c:ptCount val="1"/>
                <c:pt idx="0">
                  <c:v>True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'Demand Profiles'!$G$4:$G$1444</c:f>
              <c:numCache/>
            </c:numRef>
          </c:xVal>
          <c:yVal>
            <c:numRef>
              <c:f>'Demand Profiles'!$H$4:$H$1444</c:f>
              <c:numCache/>
            </c:numRef>
          </c:yVal>
          <c:smooth val="1"/>
        </c:ser>
        <c:ser>
          <c:idx val="1"/>
          <c:order val="1"/>
          <c:tx>
            <c:strRef>
              <c:f>'Demand Profiles'!$I$3</c:f>
              <c:strCache>
                <c:ptCount val="1"/>
                <c:pt idx="0">
                  <c:v>Hourly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'Demand Profiles'!$G$4:$G$1444</c:f>
              <c:numCache/>
            </c:numRef>
          </c:xVal>
          <c:yVal>
            <c:numRef>
              <c:f>'Demand Profiles'!$I$4:$I$1444</c:f>
              <c:numCache/>
            </c:numRef>
          </c:yVal>
          <c:smooth val="1"/>
        </c:ser>
        <c:axId val="12304796"/>
        <c:axId val="43634301"/>
      </c:scatterChart>
      <c:valAx>
        <c:axId val="12304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of Day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34301"/>
        <c:crosses val="autoZero"/>
        <c:crossBetween val="midCat"/>
        <c:dispUnits/>
        <c:majorUnit val="6"/>
      </c:valAx>
      <c:valAx>
        <c:axId val="43634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Demand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047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25"/>
          <c:y val="0.48975"/>
          <c:w val="0.12825"/>
          <c:h val="0.18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6</xdr:row>
      <xdr:rowOff>114300</xdr:rowOff>
    </xdr:from>
    <xdr:to>
      <xdr:col>12</xdr:col>
      <xdr:colOff>190500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2847975" y="1181100"/>
        <a:ext cx="44291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Microsoft%20Office\Office12\wba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! Status"/>
      <sheetName val="Sheet1"/>
      <sheetName val="Private"/>
      <sheetName val="WBUsers"/>
      <sheetName val="Commons"/>
      <sheetName val="WBToolBar"/>
    </sheetNames>
    <definedNames>
      <definedName name="W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showGridLines="0" workbookViewId="0" topLeftCell="A13">
      <selection activeCell="A1" sqref="A1"/>
    </sheetView>
  </sheetViews>
  <sheetFormatPr defaultColWidth="8.8515625" defaultRowHeight="15"/>
  <cols>
    <col min="1" max="5" width="25.7109375" style="0" customWidth="1"/>
  </cols>
  <sheetData>
    <row r="1" spans="1:3" ht="13.5">
      <c r="A1" s="3" t="s">
        <v>50</v>
      </c>
      <c r="B1" s="3"/>
      <c r="C1" s="3"/>
    </row>
    <row r="2" spans="1:3" ht="13.5">
      <c r="A2" s="3"/>
      <c r="B2" s="3"/>
      <c r="C2" s="3"/>
    </row>
    <row r="3" spans="1:3" ht="13.5">
      <c r="A3" s="3" t="s">
        <v>43</v>
      </c>
      <c r="B3" s="4">
        <v>40092.55061342593</v>
      </c>
      <c r="C3" s="5">
        <v>40092.55061342593</v>
      </c>
    </row>
    <row r="4" spans="1:3" ht="13.5">
      <c r="A4" s="3"/>
      <c r="B4" s="3"/>
      <c r="C4" s="3"/>
    </row>
    <row r="5" spans="1:3" ht="13.5">
      <c r="A5" s="3" t="s">
        <v>62</v>
      </c>
      <c r="B5" s="3"/>
      <c r="C5" s="3"/>
    </row>
    <row r="6" spans="1:3" ht="13.5">
      <c r="A6" s="3"/>
      <c r="B6" s="3"/>
      <c r="C6" s="3"/>
    </row>
    <row r="7" spans="1:3" ht="13.5">
      <c r="A7" s="3" t="s">
        <v>38</v>
      </c>
      <c r="B7" s="3"/>
      <c r="C7" s="3"/>
    </row>
    <row r="8" spans="1:3" ht="13.5">
      <c r="A8" s="3"/>
      <c r="B8" s="3"/>
      <c r="C8" s="3"/>
    </row>
    <row r="9" spans="1:3" ht="13.5">
      <c r="A9" s="3" t="s">
        <v>49</v>
      </c>
      <c r="B9" s="3"/>
      <c r="C9" s="3"/>
    </row>
    <row r="10" spans="1:3" ht="13.5">
      <c r="A10" s="3"/>
      <c r="B10" s="3"/>
      <c r="C10" s="3"/>
    </row>
    <row r="11" spans="1:3" ht="13.5">
      <c r="A11" s="3" t="s">
        <v>58</v>
      </c>
      <c r="B11" s="3"/>
      <c r="C11" s="3"/>
    </row>
    <row r="12" spans="1:3" ht="13.5">
      <c r="A12" s="3"/>
      <c r="B12" s="3"/>
      <c r="C12" s="3"/>
    </row>
    <row r="13" spans="1:3" ht="13.5">
      <c r="A13" s="3" t="s">
        <v>63</v>
      </c>
      <c r="B13" s="3"/>
      <c r="C13" s="3"/>
    </row>
    <row r="14" spans="1:3" ht="13.5">
      <c r="A14" s="3"/>
      <c r="B14" s="3"/>
      <c r="C14" s="3"/>
    </row>
    <row r="15" spans="1:3" ht="13.5">
      <c r="A15" s="3" t="s">
        <v>64</v>
      </c>
      <c r="B15" s="3"/>
      <c r="C15" s="3"/>
    </row>
    <row r="16" spans="1:3" ht="13.5">
      <c r="A16" s="3"/>
      <c r="B16" s="3"/>
      <c r="C16" s="3"/>
    </row>
    <row r="17" spans="1:3" ht="13.5">
      <c r="A17" s="3" t="s">
        <v>59</v>
      </c>
      <c r="B17" s="3"/>
      <c r="C17" s="3"/>
    </row>
    <row r="18" spans="1:3" ht="13.5">
      <c r="A18" s="3"/>
      <c r="B18" s="3"/>
      <c r="C18" s="3"/>
    </row>
    <row r="19" spans="1:3" ht="13.5">
      <c r="A19" s="3" t="s">
        <v>60</v>
      </c>
      <c r="B19" s="3"/>
      <c r="C19" s="3"/>
    </row>
    <row r="20" spans="1:3" ht="13.5">
      <c r="A20" s="3"/>
      <c r="B20" s="3"/>
      <c r="C20" s="3"/>
    </row>
    <row r="21" spans="1:3" ht="13.5">
      <c r="A21" s="3" t="s">
        <v>39</v>
      </c>
      <c r="B21" s="3"/>
      <c r="C21" s="3"/>
    </row>
    <row r="22" spans="1:3" ht="13.5">
      <c r="A22" s="3"/>
      <c r="B22" s="3"/>
      <c r="C22" s="3"/>
    </row>
    <row r="23" spans="1:3" ht="13.5">
      <c r="A23" s="3" t="s">
        <v>40</v>
      </c>
      <c r="B23" s="3"/>
      <c r="C23" s="3"/>
    </row>
    <row r="24" spans="1:3" ht="13.5">
      <c r="A24" s="3"/>
      <c r="B24" s="3"/>
      <c r="C24" s="3"/>
    </row>
    <row r="25" spans="1:3" ht="13.5">
      <c r="A25" s="3" t="s">
        <v>41</v>
      </c>
      <c r="B25" s="3"/>
      <c r="C25" s="3"/>
    </row>
    <row r="26" spans="1:3" ht="13.5">
      <c r="A26" s="3" t="s">
        <v>51</v>
      </c>
      <c r="B26" s="3"/>
      <c r="C26" s="3"/>
    </row>
    <row r="27" spans="1:3" ht="13.5">
      <c r="A27" s="3"/>
      <c r="B27" s="3"/>
      <c r="C27" s="3"/>
    </row>
    <row r="28" spans="1:3" ht="13.5">
      <c r="A28" s="3" t="s">
        <v>41</v>
      </c>
      <c r="B28" s="3"/>
      <c r="C28" s="3"/>
    </row>
    <row r="29" spans="1:3" ht="13.5">
      <c r="A29" s="3" t="s">
        <v>52</v>
      </c>
      <c r="B29" s="3"/>
      <c r="C29" s="3"/>
    </row>
    <row r="30" spans="1:3" ht="13.5">
      <c r="A30" s="3" t="s">
        <v>53</v>
      </c>
      <c r="B30" s="3"/>
      <c r="C30" s="3"/>
    </row>
    <row r="31" spans="1:3" ht="13.5">
      <c r="A31" s="3" t="s">
        <v>54</v>
      </c>
      <c r="B31" s="3"/>
      <c r="C31" s="3"/>
    </row>
    <row r="32" spans="1:3" ht="13.5">
      <c r="A32" s="3" t="s">
        <v>55</v>
      </c>
      <c r="B32" s="3"/>
      <c r="C32" s="3"/>
    </row>
    <row r="33" spans="1:3" ht="13.5">
      <c r="A33" s="3" t="s">
        <v>56</v>
      </c>
      <c r="B33" s="3"/>
      <c r="C33" s="3"/>
    </row>
    <row r="34" spans="1:3" ht="13.5">
      <c r="A34" s="3" t="s">
        <v>57</v>
      </c>
      <c r="B34" s="3"/>
      <c r="C34" s="3"/>
    </row>
    <row r="35" spans="1:3" ht="13.5">
      <c r="A35" s="3"/>
      <c r="B35" s="3"/>
      <c r="C35" s="3"/>
    </row>
    <row r="36" spans="1:3" ht="13.5">
      <c r="A36" s="3" t="s">
        <v>41</v>
      </c>
      <c r="B36" s="3"/>
      <c r="C36" s="3"/>
    </row>
    <row r="37" spans="1:3" ht="13.5">
      <c r="A37" s="3" t="s">
        <v>52</v>
      </c>
      <c r="B37" s="3"/>
      <c r="C37" s="3"/>
    </row>
    <row r="38" spans="1:3" ht="13.5">
      <c r="A38" s="3" t="s">
        <v>53</v>
      </c>
      <c r="B38" s="3"/>
      <c r="C38" s="3"/>
    </row>
    <row r="39" spans="1:3" ht="13.5">
      <c r="A39" s="3" t="s">
        <v>54</v>
      </c>
      <c r="B39" s="3"/>
      <c r="C39" s="3"/>
    </row>
    <row r="40" spans="1:3" ht="13.5">
      <c r="A40" s="3" t="s">
        <v>55</v>
      </c>
      <c r="B40" s="3"/>
      <c r="C40" s="3"/>
    </row>
    <row r="41" spans="1:3" ht="13.5">
      <c r="A41" s="3" t="s">
        <v>56</v>
      </c>
      <c r="B41" s="3"/>
      <c r="C41" s="3"/>
    </row>
    <row r="42" spans="1:3" ht="13.5">
      <c r="A42" s="3" t="s">
        <v>57</v>
      </c>
      <c r="B42" s="3"/>
      <c r="C42" s="3"/>
    </row>
    <row r="43" spans="1:3" ht="13.5">
      <c r="A43" s="3"/>
      <c r="B43" s="3"/>
      <c r="C43" s="3"/>
    </row>
    <row r="44" spans="1:3" ht="13.5">
      <c r="A44" s="3" t="s">
        <v>61</v>
      </c>
      <c r="B44" s="3"/>
      <c r="C44" s="3"/>
    </row>
    <row r="45" spans="1:3" ht="13.5">
      <c r="A45" s="3" t="s">
        <v>65</v>
      </c>
      <c r="B45" s="3"/>
      <c r="C45" s="3"/>
    </row>
    <row r="46" spans="1:3" ht="13.5">
      <c r="A46" s="3" t="s">
        <v>66</v>
      </c>
      <c r="B46" s="3"/>
      <c r="C46" s="3"/>
    </row>
    <row r="47" spans="1:3" ht="13.5">
      <c r="A47" s="3" t="s">
        <v>67</v>
      </c>
      <c r="B47" s="3"/>
      <c r="C47" s="3"/>
    </row>
    <row r="48" spans="1:3" ht="13.5">
      <c r="A48" s="3" t="s">
        <v>68</v>
      </c>
      <c r="B48" s="3"/>
      <c r="C48" s="3"/>
    </row>
    <row r="49" spans="1:3" ht="13.5">
      <c r="A49" s="3" t="s">
        <v>69</v>
      </c>
      <c r="B49" s="3"/>
      <c r="C49" s="3"/>
    </row>
    <row r="50" spans="1:3" ht="13.5">
      <c r="A50" s="3"/>
      <c r="B50" s="3"/>
      <c r="C50" s="3"/>
    </row>
    <row r="51" spans="1:3" ht="13.5">
      <c r="A51" s="3" t="s">
        <v>42</v>
      </c>
      <c r="B51" s="3"/>
      <c r="C51" s="3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G1:BN129"/>
  <sheetViews>
    <sheetView tabSelected="1" workbookViewId="0" topLeftCell="D1">
      <selection activeCell="J18" sqref="J18"/>
    </sheetView>
  </sheetViews>
  <sheetFormatPr defaultColWidth="8.8515625" defaultRowHeight="15"/>
  <cols>
    <col min="1" max="6" width="8.8515625" style="0" customWidth="1"/>
    <col min="7" max="7" width="7.8515625" style="0" customWidth="1"/>
    <col min="8" max="8" width="8.8515625" style="0" customWidth="1"/>
    <col min="9" max="9" width="6.00390625" style="0" customWidth="1"/>
    <col min="10" max="10" width="7.140625" style="0" customWidth="1"/>
    <col min="11" max="11" width="4.28125" style="0" customWidth="1"/>
    <col min="12" max="24" width="4.7109375" style="0" customWidth="1"/>
    <col min="25" max="27" width="3.7109375" style="0" customWidth="1"/>
    <col min="28" max="51" width="4.7109375" style="0" customWidth="1"/>
  </cols>
  <sheetData>
    <row r="1" spans="7:12" ht="13.5">
      <c r="G1" s="23" t="s">
        <v>70</v>
      </c>
      <c r="H1" s="23"/>
      <c r="I1" s="23"/>
      <c r="J1" s="23"/>
      <c r="K1" s="23"/>
      <c r="L1" s="23"/>
    </row>
    <row r="2" spans="7:17" ht="13.5">
      <c r="G2" s="24" t="s">
        <v>22</v>
      </c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7:11" ht="13.5">
      <c r="G3" s="6" t="s">
        <v>4</v>
      </c>
      <c r="H3" s="8">
        <v>10</v>
      </c>
      <c r="J3" s="6" t="s">
        <v>31</v>
      </c>
      <c r="K3" s="8">
        <v>35</v>
      </c>
    </row>
    <row r="4" spans="7:8" ht="13.5">
      <c r="G4" s="6" t="s">
        <v>5</v>
      </c>
      <c r="H4" s="8">
        <v>10</v>
      </c>
    </row>
    <row r="5" spans="7:8" ht="13.5">
      <c r="G5" s="6" t="s">
        <v>6</v>
      </c>
      <c r="H5" s="8">
        <v>1.5</v>
      </c>
    </row>
    <row r="7" spans="7:66" ht="13.5">
      <c r="G7" s="25" t="s">
        <v>0</v>
      </c>
      <c r="H7" s="25"/>
      <c r="I7" s="9"/>
      <c r="J7" s="9"/>
      <c r="K7" s="9" t="s">
        <v>19</v>
      </c>
      <c r="L7" s="25" t="s">
        <v>20</v>
      </c>
      <c r="M7" s="25"/>
      <c r="N7" s="25"/>
      <c r="O7" s="25"/>
      <c r="P7" s="25"/>
      <c r="Q7" s="25"/>
      <c r="R7" s="2"/>
      <c r="S7" s="2"/>
      <c r="T7" s="2"/>
      <c r="U7" s="2"/>
      <c r="V7" s="2"/>
      <c r="W7" s="2"/>
      <c r="X7" s="2"/>
      <c r="Y7" s="2"/>
      <c r="Z7" s="2"/>
      <c r="AA7" s="2"/>
      <c r="AB7" s="22" t="s">
        <v>14</v>
      </c>
      <c r="AC7" s="22"/>
      <c r="AD7" s="22"/>
      <c r="AE7" s="22"/>
      <c r="AF7" s="22"/>
      <c r="AG7" s="22"/>
      <c r="AH7" s="22"/>
      <c r="AJ7" s="22" t="s">
        <v>15</v>
      </c>
      <c r="AK7" s="22"/>
      <c r="AL7" s="22"/>
      <c r="AM7" s="22"/>
      <c r="AN7" s="22"/>
      <c r="AO7" s="22"/>
      <c r="AP7" s="22"/>
      <c r="AR7" s="22" t="s">
        <v>16</v>
      </c>
      <c r="AS7" s="22"/>
      <c r="AT7" s="22"/>
      <c r="AU7" s="22"/>
      <c r="AV7" s="22"/>
      <c r="AW7" s="22"/>
      <c r="AX7" s="22"/>
      <c r="AZ7" s="22" t="s">
        <v>18</v>
      </c>
      <c r="BA7" s="22"/>
      <c r="BB7" s="22"/>
      <c r="BC7" s="22"/>
      <c r="BD7" s="22"/>
      <c r="BE7" s="22"/>
      <c r="BF7" s="22"/>
      <c r="BH7" s="22" t="s">
        <v>17</v>
      </c>
      <c r="BI7" s="22"/>
      <c r="BJ7" s="22"/>
      <c r="BK7" s="22"/>
      <c r="BL7" s="22"/>
      <c r="BM7" s="22"/>
      <c r="BN7" s="22"/>
    </row>
    <row r="8" spans="7:66" s="7" customFormat="1" ht="10.5">
      <c r="G8" s="10" t="s">
        <v>1</v>
      </c>
      <c r="H8" s="10" t="s">
        <v>2</v>
      </c>
      <c r="I8" s="10" t="s">
        <v>3</v>
      </c>
      <c r="J8" s="13" t="s">
        <v>21</v>
      </c>
      <c r="K8" s="10" t="s">
        <v>7</v>
      </c>
      <c r="L8" s="10" t="s">
        <v>8</v>
      </c>
      <c r="M8" s="10" t="s">
        <v>9</v>
      </c>
      <c r="N8" s="10" t="s">
        <v>10</v>
      </c>
      <c r="O8" s="10" t="s">
        <v>11</v>
      </c>
      <c r="P8" s="10" t="s">
        <v>12</v>
      </c>
      <c r="Q8" s="10" t="s">
        <v>13</v>
      </c>
      <c r="T8" s="7" t="s">
        <v>7</v>
      </c>
      <c r="U8" s="7" t="s">
        <v>8</v>
      </c>
      <c r="V8" s="7" t="s">
        <v>9</v>
      </c>
      <c r="W8" s="7" t="s">
        <v>10</v>
      </c>
      <c r="X8" s="7" t="s">
        <v>11</v>
      </c>
      <c r="Y8" s="7" t="s">
        <v>12</v>
      </c>
      <c r="Z8" s="7" t="s">
        <v>13</v>
      </c>
      <c r="AB8" s="7" t="s">
        <v>7</v>
      </c>
      <c r="AC8" s="7" t="s">
        <v>8</v>
      </c>
      <c r="AD8" s="7" t="s">
        <v>9</v>
      </c>
      <c r="AE8" s="7" t="s">
        <v>10</v>
      </c>
      <c r="AF8" s="7" t="s">
        <v>11</v>
      </c>
      <c r="AG8" s="7" t="s">
        <v>12</v>
      </c>
      <c r="AH8" s="7" t="s">
        <v>13</v>
      </c>
      <c r="AJ8" s="7" t="s">
        <v>7</v>
      </c>
      <c r="AK8" s="7" t="s">
        <v>8</v>
      </c>
      <c r="AL8" s="7" t="s">
        <v>9</v>
      </c>
      <c r="AM8" s="7" t="s">
        <v>10</v>
      </c>
      <c r="AN8" s="7" t="s">
        <v>11</v>
      </c>
      <c r="AO8" s="7" t="s">
        <v>12</v>
      </c>
      <c r="AP8" s="7" t="s">
        <v>13</v>
      </c>
      <c r="AR8" s="7" t="s">
        <v>7</v>
      </c>
      <c r="AS8" s="7" t="s">
        <v>8</v>
      </c>
      <c r="AT8" s="7" t="s">
        <v>9</v>
      </c>
      <c r="AU8" s="7" t="s">
        <v>10</v>
      </c>
      <c r="AV8" s="7" t="s">
        <v>11</v>
      </c>
      <c r="AW8" s="7" t="s">
        <v>12</v>
      </c>
      <c r="AX8" s="7" t="s">
        <v>13</v>
      </c>
      <c r="AZ8" s="7" t="s">
        <v>7</v>
      </c>
      <c r="BA8" s="7" t="s">
        <v>8</v>
      </c>
      <c r="BB8" s="7" t="s">
        <v>9</v>
      </c>
      <c r="BC8" s="7" t="s">
        <v>10</v>
      </c>
      <c r="BD8" s="7" t="s">
        <v>11</v>
      </c>
      <c r="BE8" s="7" t="s">
        <v>12</v>
      </c>
      <c r="BF8" s="7" t="s">
        <v>13</v>
      </c>
      <c r="BH8" s="7" t="s">
        <v>7</v>
      </c>
      <c r="BI8" s="7" t="s">
        <v>8</v>
      </c>
      <c r="BJ8" s="7" t="s">
        <v>9</v>
      </c>
      <c r="BK8" s="7" t="s">
        <v>10</v>
      </c>
      <c r="BL8" s="7" t="s">
        <v>11</v>
      </c>
      <c r="BM8" s="7" t="s">
        <v>12</v>
      </c>
      <c r="BN8" s="7" t="s">
        <v>13</v>
      </c>
    </row>
    <row r="9" spans="7:66" ht="13.5">
      <c r="G9" s="11">
        <v>0</v>
      </c>
      <c r="H9" s="11">
        <f>G9+1</f>
        <v>1</v>
      </c>
      <c r="I9" s="11">
        <f aca="true" t="shared" si="0" ref="I9:I32">Mean+SIN(AVERAGE(G9:G10)*2*PI()/24)*Amplitude/2</f>
        <v>10.652630961100257</v>
      </c>
      <c r="J9" s="12">
        <v>1</v>
      </c>
      <c r="K9" s="11">
        <f>BH9</f>
        <v>12.387669241351466</v>
      </c>
      <c r="L9" s="11">
        <f aca="true" t="shared" si="1" ref="L9:Q9">-BH9+BI9</f>
        <v>-3.7572579501813834</v>
      </c>
      <c r="M9" s="11">
        <f t="shared" si="1"/>
        <v>-0.9464384902988447</v>
      </c>
      <c r="N9" s="11">
        <f t="shared" si="1"/>
        <v>-0.3433266301482192</v>
      </c>
      <c r="O9" s="11">
        <f t="shared" si="1"/>
        <v>-0.139488150260064</v>
      </c>
      <c r="P9" s="11">
        <f t="shared" si="1"/>
        <v>-0.058551248787970245</v>
      </c>
      <c r="Q9" s="11">
        <f t="shared" si="1"/>
        <v>-0.024492884669530923</v>
      </c>
      <c r="R9" s="1"/>
      <c r="S9" s="1"/>
      <c r="T9" s="1">
        <f aca="true" t="shared" si="2" ref="T9:T32">IF(CEILING(I9/Service_rate,1)*Service_rate=I9,CEILING(I9/Service_rate,1)+1,CEILING(I9/Service_rate,1))</f>
        <v>8</v>
      </c>
      <c r="U9" s="1">
        <f aca="true" t="shared" si="3" ref="U9:Z9">T9+1</f>
        <v>9</v>
      </c>
      <c r="V9" s="1">
        <f t="shared" si="3"/>
        <v>10</v>
      </c>
      <c r="W9" s="1">
        <f t="shared" si="3"/>
        <v>11</v>
      </c>
      <c r="X9" s="1">
        <f t="shared" si="3"/>
        <v>12</v>
      </c>
      <c r="Y9" s="1">
        <f t="shared" si="3"/>
        <v>13</v>
      </c>
      <c r="Z9" s="1">
        <f t="shared" si="3"/>
        <v>14</v>
      </c>
      <c r="AA9" s="1"/>
      <c r="AB9" s="1">
        <f aca="true" t="shared" si="4" ref="AB9:AB32">1/(POISSON(T9-1,$I9/Service_rate,TRUE)*EXP($I9/Service_rate)+(($I9/Service_rate)^T9)*(T9*Service_rate)/((FACT(T9)*(T9*Service_rate-$I9))))</f>
        <v>0.00046778978690138897</v>
      </c>
      <c r="AC9" s="1">
        <f aca="true" t="shared" si="5" ref="AC9:AC32">1/(POISSON(U9-1,$I9/Service_rate,TRUE)*EXP($I9/Service_rate)+(($I9/Service_rate)^U9)*(U9*Service_rate)/((FACT(U9)*(U9*Service_rate-$I9))))</f>
        <v>0.0006805803908195696</v>
      </c>
      <c r="AD9" s="1">
        <f aca="true" t="shared" si="6" ref="AD9:AD32">1/(POISSON(V9-1,$I9/Service_rate,TRUE)*EXP($I9/Service_rate)+(($I9/Service_rate)^V9)*(V9*Service_rate)/((FACT(V9)*(V9*Service_rate-$I9))))</f>
        <v>0.0007657692502021472</v>
      </c>
      <c r="AE9" s="1">
        <f aca="true" t="shared" si="7" ref="AE9:AE32">1/(POISSON(W9-1,$I9/Service_rate,TRUE)*EXP($I9/Service_rate)+(($I9/Service_rate)^W9)*(W9*Service_rate)/((FACT(W9)*(W9*Service_rate-$I9))))</f>
        <v>0.0008004164595160462</v>
      </c>
      <c r="AF9" s="1">
        <f aca="true" t="shared" si="8" ref="AF9:AF32">1/(POISSON(X9-1,$I9/Service_rate,TRUE)*EXP($I9/Service_rate)+(($I9/Service_rate)^X9)*(X9*Service_rate)/((FACT(X9)*(X9*Service_rate-$I9))))</f>
        <v>0.000814493968110345</v>
      </c>
      <c r="AG9" s="1">
        <f aca="true" t="shared" si="9" ref="AG9:AG32">1/(POISSON(Y9-1,$I9/Service_rate,TRUE)*EXP($I9/Service_rate)+(($I9/Service_rate)^Y9)*(Y9*Service_rate)/((FACT(Y9)*(Y9*Service_rate-$I9))))</f>
        <v>0.0008201358805379798</v>
      </c>
      <c r="AH9" s="1">
        <f aca="true" t="shared" si="10" ref="AH9:AH32">1/(POISSON(Z9-1,$I9/Service_rate,TRUE)*EXP($I9/Service_rate)+(($I9/Service_rate)^Z9)*(Z9*Service_rate)/((FACT(Z9)*(Z9*Service_rate-$I9))))</f>
        <v>0.000822345497389435</v>
      </c>
      <c r="AI9" s="1"/>
      <c r="AJ9" s="1">
        <f aca="true" t="shared" si="11" ref="AJ9:AJ32">($I9*Service_rate/FACT(T9-1))*(($I9/Service_rate)^T9)*AB9/((T9*Service_rate-$I9)^2)</f>
        <v>5.285915267284627</v>
      </c>
      <c r="AK9" s="1">
        <f aca="true" t="shared" si="12" ref="AK9:AK32">($I9*Service_rate/FACT(U9-1))*(($I9/Service_rate)^U9)*AC9/((U9*Service_rate-$I9)^2)</f>
        <v>1.5286573171032445</v>
      </c>
      <c r="AL9" s="1">
        <f aca="true" t="shared" si="13" ref="AL9:AL32">($I9*Service_rate/FACT(V9-1))*(($I9/Service_rate)^V9)*AD9/((V9*Service_rate-$I9)^2)</f>
        <v>0.5822188268043996</v>
      </c>
      <c r="AM9" s="1">
        <f aca="true" t="shared" si="14" ref="AM9:AM32">($I9*Service_rate/FACT(W9-1))*(($I9/Service_rate)^W9)*AE9/((W9*Service_rate-$I9)^2)</f>
        <v>0.23889219665618114</v>
      </c>
      <c r="AN9" s="1">
        <f aca="true" t="shared" si="15" ref="AN9:AN32">($I9*Service_rate/FACT(X9-1))*(($I9/Service_rate)^X9)*AF9/((X9*Service_rate-$I9)^2)</f>
        <v>0.09940404639611679</v>
      </c>
      <c r="AO9" s="1">
        <f aca="true" t="shared" si="16" ref="AO9:AO32">($I9*Service_rate/FACT(Y9-1))*(($I9/Service_rate)^Y9)*AG9/((Y9*Service_rate-$I9)^2)</f>
        <v>0.04085279760814592</v>
      </c>
      <c r="AP9" s="1">
        <f aca="true" t="shared" si="17" ref="AP9:AP32">($I9*Service_rate/FACT(Z9-1))*(($I9/Service_rate)^Z9)*AH9/((Z9*Service_rate-$I9)^2)</f>
        <v>0.016359912938615776</v>
      </c>
      <c r="AQ9" s="1"/>
      <c r="AR9" s="1">
        <f aca="true" t="shared" si="18" ref="AR9:AX9">AJ9/$I9</f>
        <v>0.4962074896414764</v>
      </c>
      <c r="AS9" s="1">
        <f t="shared" si="18"/>
        <v>0.14350044816960006</v>
      </c>
      <c r="AT9" s="1">
        <f t="shared" si="18"/>
        <v>0.05465493256365141</v>
      </c>
      <c r="AU9" s="1">
        <f t="shared" si="18"/>
        <v>0.022425652172550915</v>
      </c>
      <c r="AV9" s="1">
        <f t="shared" si="18"/>
        <v>0.009331408058638862</v>
      </c>
      <c r="AW9" s="1">
        <f t="shared" si="18"/>
        <v>0.0038349960453268567</v>
      </c>
      <c r="AX9" s="1">
        <f t="shared" si="18"/>
        <v>0.0015357626673031806</v>
      </c>
      <c r="AY9" s="1"/>
      <c r="AZ9" s="1">
        <f aca="true" t="shared" si="19" ref="AZ9:AZ32">AR9+(1/Service_rate)</f>
        <v>1.162874156308143</v>
      </c>
      <c r="BA9" s="1">
        <f aca="true" t="shared" si="20" ref="BA9:BA32">AS9+(1/Service_rate)</f>
        <v>0.8101671148362667</v>
      </c>
      <c r="BB9" s="1">
        <f aca="true" t="shared" si="21" ref="BB9:BB32">AT9+(1/Service_rate)</f>
        <v>0.721321599230318</v>
      </c>
      <c r="BC9" s="1">
        <f aca="true" t="shared" si="22" ref="BC9:BC32">AU9+(1/Service_rate)</f>
        <v>0.6890923188392175</v>
      </c>
      <c r="BD9" s="1">
        <f aca="true" t="shared" si="23" ref="BD9:BD32">AV9+(1/Service_rate)</f>
        <v>0.6759980747253055</v>
      </c>
      <c r="BE9" s="1">
        <f aca="true" t="shared" si="24" ref="BE9:BE32">AW9+(1/Service_rate)</f>
        <v>0.6705016627119935</v>
      </c>
      <c r="BF9" s="1">
        <f aca="true" t="shared" si="25" ref="BF9:BF32">AX9+(1/Service_rate)</f>
        <v>0.6682024293339698</v>
      </c>
      <c r="BG9" s="1"/>
      <c r="BH9" s="1">
        <f aca="true" t="shared" si="26" ref="BH9:BN9">AZ9*$I9</f>
        <v>12.387669241351466</v>
      </c>
      <c r="BI9" s="1">
        <f t="shared" si="26"/>
        <v>8.630411291170082</v>
      </c>
      <c r="BJ9" s="1">
        <f t="shared" si="26"/>
        <v>7.683972800871238</v>
      </c>
      <c r="BK9" s="1">
        <f t="shared" si="26"/>
        <v>7.340646170723018</v>
      </c>
      <c r="BL9" s="1">
        <f t="shared" si="26"/>
        <v>7.201158020462954</v>
      </c>
      <c r="BM9" s="1">
        <f t="shared" si="26"/>
        <v>7.142606771674984</v>
      </c>
      <c r="BN9" s="1">
        <f t="shared" si="26"/>
        <v>7.118113887005453</v>
      </c>
    </row>
    <row r="10" spans="7:66" ht="13.5">
      <c r="G10" s="11">
        <f>H9</f>
        <v>1</v>
      </c>
      <c r="H10" s="11">
        <f>G10+1</f>
        <v>2</v>
      </c>
      <c r="I10" s="11">
        <f t="shared" si="0"/>
        <v>11.91341716182545</v>
      </c>
      <c r="J10" s="12">
        <v>1</v>
      </c>
      <c r="K10" s="11">
        <f aca="true" t="shared" si="27" ref="K10:K32">BH10</f>
        <v>142.33443250504564</v>
      </c>
      <c r="L10" s="11">
        <f aca="true" t="shared" si="28" ref="L10:L32">-BH10+BI10</f>
        <v>-129.61899684955472</v>
      </c>
      <c r="M10" s="11">
        <f aca="true" t="shared" si="29" ref="M10:M32">-BI10+BJ10</f>
        <v>-3.243081514010189</v>
      </c>
      <c r="N10" s="11">
        <f aca="true" t="shared" si="30" ref="N10:N32">-BJ10+BK10</f>
        <v>-0.9165577744852857</v>
      </c>
      <c r="O10" s="11">
        <f aca="true" t="shared" si="31" ref="O10:O32">-BK10+BL10</f>
        <v>-0.35093985263114114</v>
      </c>
      <c r="P10" s="11">
        <f aca="true" t="shared" si="32" ref="P10:P32">-BL10+BM10</f>
        <v>-0.14871888669495803</v>
      </c>
      <c r="Q10" s="11">
        <f aca="true" t="shared" si="33" ref="Q10:Q32">-BM10+BN10</f>
        <v>-0.06501118056257749</v>
      </c>
      <c r="R10" s="1"/>
      <c r="S10" s="1"/>
      <c r="T10" s="1">
        <f t="shared" si="2"/>
        <v>8</v>
      </c>
      <c r="U10" s="1">
        <f aca="true" t="shared" si="34" ref="U10:Z10">T10+1</f>
        <v>9</v>
      </c>
      <c r="V10" s="1">
        <f t="shared" si="34"/>
        <v>10</v>
      </c>
      <c r="W10" s="1">
        <f t="shared" si="34"/>
        <v>11</v>
      </c>
      <c r="X10" s="1">
        <f t="shared" si="34"/>
        <v>12</v>
      </c>
      <c r="Y10" s="1">
        <f t="shared" si="34"/>
        <v>13</v>
      </c>
      <c r="Z10" s="1">
        <f t="shared" si="34"/>
        <v>14</v>
      </c>
      <c r="AA10" s="1"/>
      <c r="AB10" s="1">
        <f t="shared" si="4"/>
        <v>1.7946499750520037E-05</v>
      </c>
      <c r="AC10" s="1">
        <f t="shared" si="5"/>
        <v>0.00021558491858429842</v>
      </c>
      <c r="AD10" s="1">
        <f t="shared" si="6"/>
        <v>0.00029638308091370043</v>
      </c>
      <c r="AE10" s="1">
        <f t="shared" si="7"/>
        <v>0.000330404084045829</v>
      </c>
      <c r="AF10" s="1">
        <f t="shared" si="8"/>
        <v>0.00034489993184364664</v>
      </c>
      <c r="AG10" s="1">
        <f t="shared" si="9"/>
        <v>0.000351062901552544</v>
      </c>
      <c r="AH10" s="1">
        <f t="shared" si="10"/>
        <v>0.00035364899394368476</v>
      </c>
      <c r="AI10" s="1"/>
      <c r="AJ10" s="1">
        <f t="shared" si="11"/>
        <v>134.39215439716202</v>
      </c>
      <c r="AK10" s="1">
        <f t="shared" si="12"/>
        <v>4.773157547607295</v>
      </c>
      <c r="AL10" s="1">
        <f t="shared" si="13"/>
        <v>1.530076033597104</v>
      </c>
      <c r="AM10" s="1">
        <f t="shared" si="14"/>
        <v>0.6135182591118186</v>
      </c>
      <c r="AN10" s="1">
        <f t="shared" si="15"/>
        <v>0.26257840648067726</v>
      </c>
      <c r="AO10" s="1">
        <f t="shared" si="16"/>
        <v>0.11385951978572013</v>
      </c>
      <c r="AP10" s="1">
        <f t="shared" si="17"/>
        <v>0.04884833922314163</v>
      </c>
      <c r="AQ10" s="1"/>
      <c r="AR10" s="1">
        <f aca="true" t="shared" si="35" ref="AR10:AR32">AJ10/$I10</f>
        <v>11.280739402612307</v>
      </c>
      <c r="AS10" s="1">
        <f aca="true" t="shared" si="36" ref="AS10:AS32">AK10/$I10</f>
        <v>0.4006539419187031</v>
      </c>
      <c r="AT10" s="1">
        <f aca="true" t="shared" si="37" ref="AT10:AT32">AL10/$I10</f>
        <v>0.12843301068143373</v>
      </c>
      <c r="AU10" s="1">
        <f aca="true" t="shared" si="38" ref="AU10:AU32">AM10/$I10</f>
        <v>0.05149809251016032</v>
      </c>
      <c r="AV10" s="1">
        <f aca="true" t="shared" si="39" ref="AV10:AV32">AN10/$I10</f>
        <v>0.022040561739251924</v>
      </c>
      <c r="AW10" s="1">
        <f aca="true" t="shared" si="40" ref="AW10:AW32">AO10/$I10</f>
        <v>0.009557251142901627</v>
      </c>
      <c r="AX10" s="1">
        <f aca="true" t="shared" si="41" ref="AX10:AX32">AP10/$I10</f>
        <v>0.004100279421060479</v>
      </c>
      <c r="AY10" s="1"/>
      <c r="AZ10" s="1">
        <f t="shared" si="19"/>
        <v>11.947406069278973</v>
      </c>
      <c r="BA10" s="1">
        <f t="shared" si="20"/>
        <v>1.0673206085853697</v>
      </c>
      <c r="BB10" s="1">
        <f t="shared" si="21"/>
        <v>0.7950996773481004</v>
      </c>
      <c r="BC10" s="1">
        <f t="shared" si="22"/>
        <v>0.718164759176827</v>
      </c>
      <c r="BD10" s="1">
        <f t="shared" si="23"/>
        <v>0.6887072284059186</v>
      </c>
      <c r="BE10" s="1">
        <f t="shared" si="24"/>
        <v>0.6762239178095683</v>
      </c>
      <c r="BF10" s="1">
        <f t="shared" si="25"/>
        <v>0.6707669460877271</v>
      </c>
      <c r="BG10" s="1"/>
      <c r="BH10" s="1">
        <f aca="true" t="shared" si="42" ref="BH10:BH32">AZ10*$I10</f>
        <v>142.33443250504564</v>
      </c>
      <c r="BI10" s="1">
        <f aca="true" t="shared" si="43" ref="BI10:BI32">BA10*$I10</f>
        <v>12.715435655490927</v>
      </c>
      <c r="BJ10" s="1">
        <f aca="true" t="shared" si="44" ref="BJ10:BJ32">BB10*$I10</f>
        <v>9.472354141480738</v>
      </c>
      <c r="BK10" s="1">
        <f aca="true" t="shared" si="45" ref="BK10:BK32">BC10*$I10</f>
        <v>8.555796366995452</v>
      </c>
      <c r="BL10" s="1">
        <f aca="true" t="shared" si="46" ref="BL10:BL32">BD10*$I10</f>
        <v>8.20485651436431</v>
      </c>
      <c r="BM10" s="1">
        <f aca="true" t="shared" si="47" ref="BM10:BM32">BE10*$I10</f>
        <v>8.056137627669353</v>
      </c>
      <c r="BN10" s="1">
        <f aca="true" t="shared" si="48" ref="BN10:BN32">BF10*$I10</f>
        <v>7.991126447106775</v>
      </c>
    </row>
    <row r="11" spans="7:66" ht="13.5">
      <c r="G11" s="11">
        <f aca="true" t="shared" si="49" ref="G11:G32">H10</f>
        <v>2</v>
      </c>
      <c r="H11" s="11">
        <f aca="true" t="shared" si="50" ref="H11:H32">G11+1</f>
        <v>3</v>
      </c>
      <c r="I11" s="11">
        <f t="shared" si="0"/>
        <v>13.043807145043603</v>
      </c>
      <c r="J11" s="12">
        <v>1</v>
      </c>
      <c r="K11" s="11">
        <f t="shared" si="27"/>
        <v>34.044701560718835</v>
      </c>
      <c r="L11" s="11">
        <f t="shared" si="28"/>
        <v>-21.46740353838843</v>
      </c>
      <c r="M11" s="11">
        <f t="shared" si="29"/>
        <v>-2.495745638613462</v>
      </c>
      <c r="N11" s="11">
        <f t="shared" si="30"/>
        <v>-0.8016782101111755</v>
      </c>
      <c r="O11" s="11">
        <f t="shared" si="31"/>
        <v>-0.3249273340504768</v>
      </c>
      <c r="P11" s="11">
        <f t="shared" si="32"/>
        <v>-0.14308582324484043</v>
      </c>
      <c r="Q11" s="11">
        <f t="shared" si="33"/>
        <v>-0.06463017966364681</v>
      </c>
      <c r="R11" s="1"/>
      <c r="S11" s="1"/>
      <c r="T11" s="1">
        <f t="shared" si="2"/>
        <v>9</v>
      </c>
      <c r="U11" s="1">
        <f aca="true" t="shared" si="51" ref="U11:Z11">T11+1</f>
        <v>10</v>
      </c>
      <c r="V11" s="1">
        <f t="shared" si="51"/>
        <v>11</v>
      </c>
      <c r="W11" s="1">
        <f t="shared" si="51"/>
        <v>12</v>
      </c>
      <c r="X11" s="1">
        <f t="shared" si="51"/>
        <v>13</v>
      </c>
      <c r="Y11" s="1">
        <f t="shared" si="51"/>
        <v>14</v>
      </c>
      <c r="Z11" s="1">
        <f t="shared" si="51"/>
        <v>15</v>
      </c>
      <c r="AA11" s="1"/>
      <c r="AB11" s="1">
        <f t="shared" si="4"/>
        <v>3.823506071930044E-05</v>
      </c>
      <c r="AC11" s="1">
        <f t="shared" si="5"/>
        <v>0.00011141688653824645</v>
      </c>
      <c r="AD11" s="1">
        <f t="shared" si="6"/>
        <v>0.0001427849317733773</v>
      </c>
      <c r="AE11" s="1">
        <f t="shared" si="7"/>
        <v>0.00015653593503105006</v>
      </c>
      <c r="AF11" s="1">
        <f t="shared" si="8"/>
        <v>0.000162611063029927</v>
      </c>
      <c r="AG11" s="1">
        <f t="shared" si="9"/>
        <v>0.00016528397579538236</v>
      </c>
      <c r="AH11" s="1">
        <f t="shared" si="10"/>
        <v>0.00016644421799572932</v>
      </c>
      <c r="AI11" s="1"/>
      <c r="AJ11" s="1">
        <f t="shared" si="11"/>
        <v>25.348830130689763</v>
      </c>
      <c r="AK11" s="1">
        <f t="shared" si="12"/>
        <v>3.8814265923013345</v>
      </c>
      <c r="AL11" s="1">
        <f t="shared" si="13"/>
        <v>1.3856809536878738</v>
      </c>
      <c r="AM11" s="1">
        <f t="shared" si="14"/>
        <v>0.5840027435766989</v>
      </c>
      <c r="AN11" s="1">
        <f t="shared" si="15"/>
        <v>0.25907540952622093</v>
      </c>
      <c r="AO11" s="1">
        <f t="shared" si="16"/>
        <v>0.11598958628138062</v>
      </c>
      <c r="AP11" s="1">
        <f t="shared" si="17"/>
        <v>0.05135940661773289</v>
      </c>
      <c r="AQ11" s="1"/>
      <c r="AR11" s="1">
        <f t="shared" si="35"/>
        <v>1.9433613092264885</v>
      </c>
      <c r="AS11" s="1">
        <f t="shared" si="36"/>
        <v>0.2975685357151422</v>
      </c>
      <c r="AT11" s="1">
        <f t="shared" si="37"/>
        <v>0.10623286117921531</v>
      </c>
      <c r="AU11" s="1">
        <f t="shared" si="38"/>
        <v>0.04477241476225051</v>
      </c>
      <c r="AV11" s="1">
        <f t="shared" si="39"/>
        <v>0.019861947255534564</v>
      </c>
      <c r="AW11" s="1">
        <f t="shared" si="40"/>
        <v>0.00889231073348508</v>
      </c>
      <c r="AX11" s="1">
        <f t="shared" si="41"/>
        <v>0.003937455226578421</v>
      </c>
      <c r="AY11" s="1"/>
      <c r="AZ11" s="1">
        <f t="shared" si="19"/>
        <v>2.6100279758931553</v>
      </c>
      <c r="BA11" s="1">
        <f t="shared" si="20"/>
        <v>0.9642352023818088</v>
      </c>
      <c r="BB11" s="1">
        <f t="shared" si="21"/>
        <v>0.7728995278458819</v>
      </c>
      <c r="BC11" s="1">
        <f t="shared" si="22"/>
        <v>0.7114390814289171</v>
      </c>
      <c r="BD11" s="1">
        <f t="shared" si="23"/>
        <v>0.6865286139222012</v>
      </c>
      <c r="BE11" s="1">
        <f t="shared" si="24"/>
        <v>0.6755589774001517</v>
      </c>
      <c r="BF11" s="1">
        <f t="shared" si="25"/>
        <v>0.670604121893245</v>
      </c>
      <c r="BG11" s="1"/>
      <c r="BH11" s="1">
        <f t="shared" si="42"/>
        <v>34.044701560718835</v>
      </c>
      <c r="BI11" s="1">
        <f t="shared" si="43"/>
        <v>12.577298022330403</v>
      </c>
      <c r="BJ11" s="1">
        <f t="shared" si="44"/>
        <v>10.081552383716941</v>
      </c>
      <c r="BK11" s="1">
        <f t="shared" si="45"/>
        <v>9.279874173605766</v>
      </c>
      <c r="BL11" s="1">
        <f t="shared" si="46"/>
        <v>8.954946839555289</v>
      </c>
      <c r="BM11" s="1">
        <f t="shared" si="47"/>
        <v>8.811861016310448</v>
      </c>
      <c r="BN11" s="1">
        <f t="shared" si="48"/>
        <v>8.747230836646802</v>
      </c>
    </row>
    <row r="12" spans="7:66" ht="13.5">
      <c r="G12" s="11">
        <f t="shared" si="49"/>
        <v>3</v>
      </c>
      <c r="H12" s="11">
        <f t="shared" si="50"/>
        <v>4</v>
      </c>
      <c r="I12" s="11">
        <f t="shared" si="0"/>
        <v>13.966766701456176</v>
      </c>
      <c r="J12" s="12">
        <v>1</v>
      </c>
      <c r="K12" s="11">
        <f t="shared" si="27"/>
        <v>19.642088639922093</v>
      </c>
      <c r="L12" s="11">
        <f t="shared" si="28"/>
        <v>-7.565323408144922</v>
      </c>
      <c r="M12" s="11">
        <f t="shared" si="29"/>
        <v>-1.668892584675799</v>
      </c>
      <c r="N12" s="11">
        <f t="shared" si="30"/>
        <v>-0.6123021623244576</v>
      </c>
      <c r="O12" s="11">
        <f t="shared" si="31"/>
        <v>-0.26317079983124714</v>
      </c>
      <c r="P12" s="11">
        <f t="shared" si="32"/>
        <v>-0.11995187508163596</v>
      </c>
      <c r="Q12" s="11">
        <f t="shared" si="33"/>
        <v>-0.05553586785478615</v>
      </c>
      <c r="R12" s="1"/>
      <c r="S12" s="1"/>
      <c r="T12" s="1">
        <f t="shared" si="2"/>
        <v>10</v>
      </c>
      <c r="U12" s="1">
        <f aca="true" t="shared" si="52" ref="U12:Z12">T12+1</f>
        <v>11</v>
      </c>
      <c r="V12" s="1">
        <f t="shared" si="52"/>
        <v>12</v>
      </c>
      <c r="W12" s="1">
        <f t="shared" si="52"/>
        <v>13</v>
      </c>
      <c r="X12" s="1">
        <f t="shared" si="52"/>
        <v>14</v>
      </c>
      <c r="Y12" s="1">
        <f t="shared" si="52"/>
        <v>15</v>
      </c>
      <c r="Z12" s="1">
        <f t="shared" si="52"/>
        <v>16</v>
      </c>
      <c r="AA12" s="1"/>
      <c r="AB12" s="1">
        <f t="shared" si="4"/>
        <v>3.900004414439191E-05</v>
      </c>
      <c r="AC12" s="1">
        <f t="shared" si="5"/>
        <v>6.740045780135788E-05</v>
      </c>
      <c r="AD12" s="1">
        <f t="shared" si="6"/>
        <v>8.003973344247456E-05</v>
      </c>
      <c r="AE12" s="1">
        <f t="shared" si="7"/>
        <v>8.575220731337453E-05</v>
      </c>
      <c r="AF12" s="1">
        <f t="shared" si="8"/>
        <v>8.834187964289833E-05</v>
      </c>
      <c r="AG12" s="1">
        <f t="shared" si="9"/>
        <v>8.950761900131481E-05</v>
      </c>
      <c r="AH12" s="1">
        <f t="shared" si="10"/>
        <v>9.00245388434032E-05</v>
      </c>
      <c r="AI12" s="1"/>
      <c r="AJ12" s="1">
        <f t="shared" si="11"/>
        <v>10.330910838951311</v>
      </c>
      <c r="AK12" s="1">
        <f t="shared" si="12"/>
        <v>2.7655874308063866</v>
      </c>
      <c r="AL12" s="1">
        <f t="shared" si="13"/>
        <v>1.0966948461305892</v>
      </c>
      <c r="AM12" s="1">
        <f t="shared" si="14"/>
        <v>0.4843926838061308</v>
      </c>
      <c r="AN12" s="1">
        <f t="shared" si="15"/>
        <v>0.22122188397488368</v>
      </c>
      <c r="AO12" s="1">
        <f t="shared" si="16"/>
        <v>0.10127000889324701</v>
      </c>
      <c r="AP12" s="1">
        <f t="shared" si="17"/>
        <v>0.04573414103846303</v>
      </c>
      <c r="AQ12" s="1"/>
      <c r="AR12" s="1">
        <f t="shared" si="35"/>
        <v>0.7396780557574725</v>
      </c>
      <c r="AS12" s="1">
        <f t="shared" si="36"/>
        <v>0.19801200162655014</v>
      </c>
      <c r="AT12" s="1">
        <f t="shared" si="37"/>
        <v>0.07852174161513328</v>
      </c>
      <c r="AU12" s="1">
        <f t="shared" si="38"/>
        <v>0.03468180532833186</v>
      </c>
      <c r="AV12" s="1">
        <f t="shared" si="39"/>
        <v>0.015839162255915612</v>
      </c>
      <c r="AW12" s="1">
        <f t="shared" si="40"/>
        <v>0.0072507840259613265</v>
      </c>
      <c r="AX12" s="1">
        <f t="shared" si="41"/>
        <v>0.0032744973848310064</v>
      </c>
      <c r="AY12" s="1"/>
      <c r="AZ12" s="1">
        <f t="shared" si="19"/>
        <v>1.406344722424139</v>
      </c>
      <c r="BA12" s="1">
        <f t="shared" si="20"/>
        <v>0.8646786682932168</v>
      </c>
      <c r="BB12" s="1">
        <f t="shared" si="21"/>
        <v>0.7451884082817999</v>
      </c>
      <c r="BC12" s="1">
        <f t="shared" si="22"/>
        <v>0.7013484719949985</v>
      </c>
      <c r="BD12" s="1">
        <f t="shared" si="23"/>
        <v>0.6825058289225823</v>
      </c>
      <c r="BE12" s="1">
        <f t="shared" si="24"/>
        <v>0.673917450692628</v>
      </c>
      <c r="BF12" s="1">
        <f t="shared" si="25"/>
        <v>0.6699411640514976</v>
      </c>
      <c r="BG12" s="1"/>
      <c r="BH12" s="1">
        <f t="shared" si="42"/>
        <v>19.642088639922093</v>
      </c>
      <c r="BI12" s="1">
        <f t="shared" si="43"/>
        <v>12.076765231777172</v>
      </c>
      <c r="BJ12" s="1">
        <f t="shared" si="44"/>
        <v>10.407872647101373</v>
      </c>
      <c r="BK12" s="1">
        <f t="shared" si="45"/>
        <v>9.795570484776915</v>
      </c>
      <c r="BL12" s="1">
        <f t="shared" si="46"/>
        <v>9.532399684945668</v>
      </c>
      <c r="BM12" s="1">
        <f t="shared" si="47"/>
        <v>9.412447809864032</v>
      </c>
      <c r="BN12" s="1">
        <f t="shared" si="48"/>
        <v>9.356911942009246</v>
      </c>
    </row>
    <row r="13" spans="7:66" ht="13.5">
      <c r="G13" s="11">
        <f t="shared" si="49"/>
        <v>4</v>
      </c>
      <c r="H13" s="11">
        <f t="shared" si="50"/>
        <v>5</v>
      </c>
      <c r="I13" s="11">
        <f t="shared" si="0"/>
        <v>14.619397662556434</v>
      </c>
      <c r="J13" s="12">
        <v>1</v>
      </c>
      <c r="K13" s="11">
        <f t="shared" si="27"/>
        <v>44.674678339898676</v>
      </c>
      <c r="L13" s="11">
        <f t="shared" si="28"/>
        <v>-30.171349021439777</v>
      </c>
      <c r="M13" s="11">
        <f t="shared" si="29"/>
        <v>-3.039531483121859</v>
      </c>
      <c r="N13" s="11">
        <f t="shared" si="30"/>
        <v>-0.9746067793666668</v>
      </c>
      <c r="O13" s="11">
        <f t="shared" si="31"/>
        <v>-0.402144624975179</v>
      </c>
      <c r="P13" s="11">
        <f t="shared" si="32"/>
        <v>-0.1821331071282941</v>
      </c>
      <c r="Q13" s="11">
        <f t="shared" si="33"/>
        <v>-0.08524491045130667</v>
      </c>
      <c r="R13" s="1"/>
      <c r="S13" s="1"/>
      <c r="T13" s="1">
        <f t="shared" si="2"/>
        <v>10</v>
      </c>
      <c r="U13" s="1">
        <f aca="true" t="shared" si="53" ref="U13:Z13">T13+1</f>
        <v>11</v>
      </c>
      <c r="V13" s="1">
        <f t="shared" si="53"/>
        <v>12</v>
      </c>
      <c r="W13" s="1">
        <f t="shared" si="53"/>
        <v>13</v>
      </c>
      <c r="X13" s="1">
        <f t="shared" si="53"/>
        <v>14</v>
      </c>
      <c r="Y13" s="1">
        <f t="shared" si="53"/>
        <v>15</v>
      </c>
      <c r="Z13" s="1">
        <f t="shared" si="53"/>
        <v>16</v>
      </c>
      <c r="AA13" s="1"/>
      <c r="AB13" s="1">
        <f t="shared" si="4"/>
        <v>1.0826344649708657E-05</v>
      </c>
      <c r="AC13" s="1">
        <f t="shared" si="5"/>
        <v>3.693642221080104E-05</v>
      </c>
      <c r="AD13" s="1">
        <f t="shared" si="6"/>
        <v>4.8637308057304955E-05</v>
      </c>
      <c r="AE13" s="1">
        <f t="shared" si="7"/>
        <v>5.398980185224188E-05</v>
      </c>
      <c r="AF13" s="1">
        <f t="shared" si="8"/>
        <v>5.64577586462205E-05</v>
      </c>
      <c r="AG13" s="1">
        <f t="shared" si="9"/>
        <v>5.759281738931145E-05</v>
      </c>
      <c r="AH13" s="1">
        <f t="shared" si="10"/>
        <v>5.810913511053583E-05</v>
      </c>
      <c r="AI13" s="1"/>
      <c r="AJ13" s="1">
        <f t="shared" si="11"/>
        <v>34.92841323152773</v>
      </c>
      <c r="AK13" s="1">
        <f t="shared" si="12"/>
        <v>4.757064210087944</v>
      </c>
      <c r="AL13" s="1">
        <f t="shared" si="13"/>
        <v>1.7175327269660836</v>
      </c>
      <c r="AM13" s="1">
        <f t="shared" si="14"/>
        <v>0.7429259475994179</v>
      </c>
      <c r="AN13" s="1">
        <f t="shared" si="15"/>
        <v>0.3407813226242384</v>
      </c>
      <c r="AO13" s="1">
        <f t="shared" si="16"/>
        <v>0.1586482154959446</v>
      </c>
      <c r="AP13" s="1">
        <f t="shared" si="17"/>
        <v>0.07340330504463828</v>
      </c>
      <c r="AQ13" s="1"/>
      <c r="AR13" s="1">
        <f t="shared" si="35"/>
        <v>2.3891827856210006</v>
      </c>
      <c r="AS13" s="1">
        <f t="shared" si="36"/>
        <v>0.3253939950119734</v>
      </c>
      <c r="AT13" s="1">
        <f t="shared" si="37"/>
        <v>0.11748313895072923</v>
      </c>
      <c r="AU13" s="1">
        <f t="shared" si="38"/>
        <v>0.05081782196144909</v>
      </c>
      <c r="AV13" s="1">
        <f t="shared" si="39"/>
        <v>0.023310216363910532</v>
      </c>
      <c r="AW13" s="1">
        <f t="shared" si="40"/>
        <v>0.010851898221653711</v>
      </c>
      <c r="AX13" s="1">
        <f t="shared" si="41"/>
        <v>0.005020952760088102</v>
      </c>
      <c r="AY13" s="1"/>
      <c r="AZ13" s="1">
        <f t="shared" si="19"/>
        <v>3.055849452287667</v>
      </c>
      <c r="BA13" s="1">
        <f t="shared" si="20"/>
        <v>0.99206066167864</v>
      </c>
      <c r="BB13" s="1">
        <f t="shared" si="21"/>
        <v>0.7841498056173959</v>
      </c>
      <c r="BC13" s="1">
        <f t="shared" si="22"/>
        <v>0.7174844886281158</v>
      </c>
      <c r="BD13" s="1">
        <f t="shared" si="23"/>
        <v>0.6899768830305771</v>
      </c>
      <c r="BE13" s="1">
        <f t="shared" si="24"/>
        <v>0.6775185648883203</v>
      </c>
      <c r="BF13" s="1">
        <f t="shared" si="25"/>
        <v>0.6716876194267547</v>
      </c>
      <c r="BG13" s="1"/>
      <c r="BH13" s="1">
        <f t="shared" si="42"/>
        <v>44.674678339898676</v>
      </c>
      <c r="BI13" s="1">
        <f t="shared" si="43"/>
        <v>14.5033293184589</v>
      </c>
      <c r="BJ13" s="1">
        <f t="shared" si="44"/>
        <v>11.46379783533704</v>
      </c>
      <c r="BK13" s="1">
        <f t="shared" si="45"/>
        <v>10.489191055970373</v>
      </c>
      <c r="BL13" s="1">
        <f t="shared" si="46"/>
        <v>10.087046430995194</v>
      </c>
      <c r="BM13" s="1">
        <f t="shared" si="47"/>
        <v>9.9049133238669</v>
      </c>
      <c r="BN13" s="1">
        <f t="shared" si="48"/>
        <v>9.819668413415593</v>
      </c>
    </row>
    <row r="14" spans="7:66" ht="13.5">
      <c r="G14" s="11">
        <f t="shared" si="49"/>
        <v>5</v>
      </c>
      <c r="H14" s="11">
        <f t="shared" si="50"/>
        <v>6</v>
      </c>
      <c r="I14" s="11">
        <f t="shared" si="0"/>
        <v>14.957224306869051</v>
      </c>
      <c r="J14" s="12">
        <v>1</v>
      </c>
      <c r="K14" s="11">
        <f t="shared" si="27"/>
        <v>355.9978115659297</v>
      </c>
      <c r="L14" s="11">
        <f t="shared" si="28"/>
        <v>-339.49173180675245</v>
      </c>
      <c r="M14" s="11">
        <f t="shared" si="29"/>
        <v>-4.3553803293375974</v>
      </c>
      <c r="N14" s="11">
        <f t="shared" si="30"/>
        <v>-1.2543002494404352</v>
      </c>
      <c r="O14" s="11">
        <f t="shared" si="31"/>
        <v>-0.5013107566624875</v>
      </c>
      <c r="P14" s="11">
        <f t="shared" si="32"/>
        <v>-0.22515100158610934</v>
      </c>
      <c r="Q14" s="11">
        <f t="shared" si="33"/>
        <v>-0.10564176722146534</v>
      </c>
      <c r="R14" s="1"/>
      <c r="S14" s="1"/>
      <c r="T14" s="1">
        <f t="shared" si="2"/>
        <v>10</v>
      </c>
      <c r="U14" s="1">
        <f aca="true" t="shared" si="54" ref="U14:Z14">T14+1</f>
        <v>11</v>
      </c>
      <c r="V14" s="1">
        <f t="shared" si="54"/>
        <v>12</v>
      </c>
      <c r="W14" s="1">
        <f t="shared" si="54"/>
        <v>13</v>
      </c>
      <c r="X14" s="1">
        <f t="shared" si="54"/>
        <v>14</v>
      </c>
      <c r="Y14" s="1">
        <f t="shared" si="54"/>
        <v>15</v>
      </c>
      <c r="Z14" s="1">
        <f t="shared" si="54"/>
        <v>16</v>
      </c>
      <c r="AA14" s="1"/>
      <c r="AB14" s="1">
        <f t="shared" si="4"/>
        <v>1.0537232130492344E-06</v>
      </c>
      <c r="AC14" s="1">
        <f t="shared" si="5"/>
        <v>2.5958997771012704E-05</v>
      </c>
      <c r="AD14" s="1">
        <f t="shared" si="6"/>
        <v>3.7148112172124905E-05</v>
      </c>
      <c r="AE14" s="1">
        <f t="shared" si="7"/>
        <v>4.2292465545069936E-05</v>
      </c>
      <c r="AF14" s="1">
        <f t="shared" si="8"/>
        <v>4.468236748028652E-05</v>
      </c>
      <c r="AG14" s="1">
        <f t="shared" si="9"/>
        <v>4.5792391074753254E-05</v>
      </c>
      <c r="AH14" s="1">
        <f t="shared" si="10"/>
        <v>4.630338052898911E-05</v>
      </c>
      <c r="AI14" s="1"/>
      <c r="AJ14" s="1">
        <f t="shared" si="11"/>
        <v>346.0263286946836</v>
      </c>
      <c r="AK14" s="1">
        <f t="shared" si="12"/>
        <v>6.534596887931201</v>
      </c>
      <c r="AL14" s="1">
        <f t="shared" si="13"/>
        <v>2.179216558593606</v>
      </c>
      <c r="AM14" s="1">
        <f t="shared" si="14"/>
        <v>0.9249163091531709</v>
      </c>
      <c r="AN14" s="1">
        <f t="shared" si="15"/>
        <v>0.4236055524906821</v>
      </c>
      <c r="AO14" s="1">
        <f t="shared" si="16"/>
        <v>0.19845455090457342</v>
      </c>
      <c r="AP14" s="1">
        <f t="shared" si="17"/>
        <v>0.09281278368310823</v>
      </c>
      <c r="AQ14" s="1"/>
      <c r="AR14" s="1">
        <f t="shared" si="35"/>
        <v>23.13439456382106</v>
      </c>
      <c r="AS14" s="1">
        <f t="shared" si="36"/>
        <v>0.43688566500471687</v>
      </c>
      <c r="AT14" s="1">
        <f t="shared" si="37"/>
        <v>0.14569658874426378</v>
      </c>
      <c r="AU14" s="1">
        <f t="shared" si="38"/>
        <v>0.06183742987182498</v>
      </c>
      <c r="AV14" s="1">
        <f t="shared" si="39"/>
        <v>0.02832113390825748</v>
      </c>
      <c r="AW14" s="1">
        <f t="shared" si="40"/>
        <v>0.013268140320221973</v>
      </c>
      <c r="AX14" s="1">
        <f t="shared" si="41"/>
        <v>0.006205214402012029</v>
      </c>
      <c r="AY14" s="1"/>
      <c r="AZ14" s="1">
        <f t="shared" si="19"/>
        <v>23.80106123048773</v>
      </c>
      <c r="BA14" s="1">
        <f t="shared" si="20"/>
        <v>1.1035523316713836</v>
      </c>
      <c r="BB14" s="1">
        <f t="shared" si="21"/>
        <v>0.8123632554109304</v>
      </c>
      <c r="BC14" s="1">
        <f t="shared" si="22"/>
        <v>0.7285040965384916</v>
      </c>
      <c r="BD14" s="1">
        <f t="shared" si="23"/>
        <v>0.6949878005749242</v>
      </c>
      <c r="BE14" s="1">
        <f t="shared" si="24"/>
        <v>0.6799348069868886</v>
      </c>
      <c r="BF14" s="1">
        <f t="shared" si="25"/>
        <v>0.6728718810686787</v>
      </c>
      <c r="BG14" s="1"/>
      <c r="BH14" s="1">
        <f t="shared" si="42"/>
        <v>355.9978115659297</v>
      </c>
      <c r="BI14" s="1">
        <f t="shared" si="43"/>
        <v>16.506079759177236</v>
      </c>
      <c r="BJ14" s="1">
        <f t="shared" si="44"/>
        <v>12.150699429839639</v>
      </c>
      <c r="BK14" s="1">
        <f t="shared" si="45"/>
        <v>10.896399180399204</v>
      </c>
      <c r="BL14" s="1">
        <f t="shared" si="46"/>
        <v>10.395088423736716</v>
      </c>
      <c r="BM14" s="1">
        <f t="shared" si="47"/>
        <v>10.169937422150607</v>
      </c>
      <c r="BN14" s="1">
        <f t="shared" si="48"/>
        <v>10.064295654929142</v>
      </c>
    </row>
    <row r="15" spans="7:66" ht="13.5">
      <c r="G15" s="11">
        <f t="shared" si="49"/>
        <v>6</v>
      </c>
      <c r="H15" s="11">
        <f t="shared" si="50"/>
        <v>7</v>
      </c>
      <c r="I15" s="11">
        <f t="shared" si="0"/>
        <v>14.957224306869051</v>
      </c>
      <c r="J15" s="12">
        <v>1</v>
      </c>
      <c r="K15" s="11">
        <f t="shared" si="27"/>
        <v>355.9978115659297</v>
      </c>
      <c r="L15" s="11">
        <f t="shared" si="28"/>
        <v>-339.49173180675245</v>
      </c>
      <c r="M15" s="11">
        <f t="shared" si="29"/>
        <v>-4.3553803293375974</v>
      </c>
      <c r="N15" s="11">
        <f t="shared" si="30"/>
        <v>-1.2543002494404352</v>
      </c>
      <c r="O15" s="11">
        <f t="shared" si="31"/>
        <v>-0.5013107566624875</v>
      </c>
      <c r="P15" s="11">
        <f t="shared" si="32"/>
        <v>-0.22515100158610934</v>
      </c>
      <c r="Q15" s="11">
        <f t="shared" si="33"/>
        <v>-0.10564176722146534</v>
      </c>
      <c r="R15" s="1"/>
      <c r="S15" s="1"/>
      <c r="T15" s="1">
        <f t="shared" si="2"/>
        <v>10</v>
      </c>
      <c r="U15" s="1">
        <f aca="true" t="shared" si="55" ref="U15:Z15">T15+1</f>
        <v>11</v>
      </c>
      <c r="V15" s="1">
        <f t="shared" si="55"/>
        <v>12</v>
      </c>
      <c r="W15" s="1">
        <f t="shared" si="55"/>
        <v>13</v>
      </c>
      <c r="X15" s="1">
        <f t="shared" si="55"/>
        <v>14</v>
      </c>
      <c r="Y15" s="1">
        <f t="shared" si="55"/>
        <v>15</v>
      </c>
      <c r="Z15" s="1">
        <f t="shared" si="55"/>
        <v>16</v>
      </c>
      <c r="AA15" s="1"/>
      <c r="AB15" s="1">
        <f t="shared" si="4"/>
        <v>1.0537232130492344E-06</v>
      </c>
      <c r="AC15" s="1">
        <f t="shared" si="5"/>
        <v>2.5958997771012704E-05</v>
      </c>
      <c r="AD15" s="1">
        <f t="shared" si="6"/>
        <v>3.7148112172124905E-05</v>
      </c>
      <c r="AE15" s="1">
        <f t="shared" si="7"/>
        <v>4.2292465545069936E-05</v>
      </c>
      <c r="AF15" s="1">
        <f t="shared" si="8"/>
        <v>4.468236748028652E-05</v>
      </c>
      <c r="AG15" s="1">
        <f t="shared" si="9"/>
        <v>4.5792391074753254E-05</v>
      </c>
      <c r="AH15" s="1">
        <f t="shared" si="10"/>
        <v>4.630338052898911E-05</v>
      </c>
      <c r="AI15" s="1"/>
      <c r="AJ15" s="1">
        <f t="shared" si="11"/>
        <v>346.0263286946836</v>
      </c>
      <c r="AK15" s="1">
        <f t="shared" si="12"/>
        <v>6.534596887931201</v>
      </c>
      <c r="AL15" s="1">
        <f t="shared" si="13"/>
        <v>2.179216558593606</v>
      </c>
      <c r="AM15" s="1">
        <f t="shared" si="14"/>
        <v>0.9249163091531709</v>
      </c>
      <c r="AN15" s="1">
        <f t="shared" si="15"/>
        <v>0.4236055524906821</v>
      </c>
      <c r="AO15" s="1">
        <f t="shared" si="16"/>
        <v>0.19845455090457342</v>
      </c>
      <c r="AP15" s="1">
        <f t="shared" si="17"/>
        <v>0.09281278368310823</v>
      </c>
      <c r="AQ15" s="1"/>
      <c r="AR15" s="1">
        <f t="shared" si="35"/>
        <v>23.13439456382106</v>
      </c>
      <c r="AS15" s="1">
        <f t="shared" si="36"/>
        <v>0.43688566500471687</v>
      </c>
      <c r="AT15" s="1">
        <f t="shared" si="37"/>
        <v>0.14569658874426378</v>
      </c>
      <c r="AU15" s="1">
        <f t="shared" si="38"/>
        <v>0.06183742987182498</v>
      </c>
      <c r="AV15" s="1">
        <f t="shared" si="39"/>
        <v>0.02832113390825748</v>
      </c>
      <c r="AW15" s="1">
        <f t="shared" si="40"/>
        <v>0.013268140320221973</v>
      </c>
      <c r="AX15" s="1">
        <f t="shared" si="41"/>
        <v>0.006205214402012029</v>
      </c>
      <c r="AY15" s="1"/>
      <c r="AZ15" s="1">
        <f t="shared" si="19"/>
        <v>23.80106123048773</v>
      </c>
      <c r="BA15" s="1">
        <f t="shared" si="20"/>
        <v>1.1035523316713836</v>
      </c>
      <c r="BB15" s="1">
        <f t="shared" si="21"/>
        <v>0.8123632554109304</v>
      </c>
      <c r="BC15" s="1">
        <f t="shared" si="22"/>
        <v>0.7285040965384916</v>
      </c>
      <c r="BD15" s="1">
        <f t="shared" si="23"/>
        <v>0.6949878005749242</v>
      </c>
      <c r="BE15" s="1">
        <f t="shared" si="24"/>
        <v>0.6799348069868886</v>
      </c>
      <c r="BF15" s="1">
        <f t="shared" si="25"/>
        <v>0.6728718810686787</v>
      </c>
      <c r="BG15" s="1"/>
      <c r="BH15" s="1">
        <f t="shared" si="42"/>
        <v>355.9978115659297</v>
      </c>
      <c r="BI15" s="1">
        <f t="shared" si="43"/>
        <v>16.506079759177236</v>
      </c>
      <c r="BJ15" s="1">
        <f t="shared" si="44"/>
        <v>12.150699429839639</v>
      </c>
      <c r="BK15" s="1">
        <f t="shared" si="45"/>
        <v>10.896399180399204</v>
      </c>
      <c r="BL15" s="1">
        <f t="shared" si="46"/>
        <v>10.395088423736716</v>
      </c>
      <c r="BM15" s="1">
        <f t="shared" si="47"/>
        <v>10.169937422150607</v>
      </c>
      <c r="BN15" s="1">
        <f t="shared" si="48"/>
        <v>10.064295654929142</v>
      </c>
    </row>
    <row r="16" spans="7:66" ht="13.5">
      <c r="G16" s="11">
        <f t="shared" si="49"/>
        <v>7</v>
      </c>
      <c r="H16" s="11">
        <f t="shared" si="50"/>
        <v>8</v>
      </c>
      <c r="I16" s="11">
        <f t="shared" si="0"/>
        <v>14.619397662556434</v>
      </c>
      <c r="J16" s="12">
        <v>1</v>
      </c>
      <c r="K16" s="11">
        <f t="shared" si="27"/>
        <v>44.674678339898676</v>
      </c>
      <c r="L16" s="11">
        <f t="shared" si="28"/>
        <v>-30.171349021439777</v>
      </c>
      <c r="M16" s="11">
        <f t="shared" si="29"/>
        <v>-3.039531483121859</v>
      </c>
      <c r="N16" s="11">
        <f t="shared" si="30"/>
        <v>-0.9746067793666668</v>
      </c>
      <c r="O16" s="11">
        <f t="shared" si="31"/>
        <v>-0.402144624975179</v>
      </c>
      <c r="P16" s="11">
        <f t="shared" si="32"/>
        <v>-0.1821331071282941</v>
      </c>
      <c r="Q16" s="11">
        <f t="shared" si="33"/>
        <v>-0.08524491045130667</v>
      </c>
      <c r="R16" s="1"/>
      <c r="S16" s="1"/>
      <c r="T16" s="1">
        <f t="shared" si="2"/>
        <v>10</v>
      </c>
      <c r="U16" s="1">
        <f aca="true" t="shared" si="56" ref="U16:Z16">T16+1</f>
        <v>11</v>
      </c>
      <c r="V16" s="1">
        <f t="shared" si="56"/>
        <v>12</v>
      </c>
      <c r="W16" s="1">
        <f t="shared" si="56"/>
        <v>13</v>
      </c>
      <c r="X16" s="1">
        <f t="shared" si="56"/>
        <v>14</v>
      </c>
      <c r="Y16" s="1">
        <f t="shared" si="56"/>
        <v>15</v>
      </c>
      <c r="Z16" s="1">
        <f t="shared" si="56"/>
        <v>16</v>
      </c>
      <c r="AA16" s="1"/>
      <c r="AB16" s="1">
        <f t="shared" si="4"/>
        <v>1.0826344649708657E-05</v>
      </c>
      <c r="AC16" s="1">
        <f t="shared" si="5"/>
        <v>3.693642221080104E-05</v>
      </c>
      <c r="AD16" s="1">
        <f t="shared" si="6"/>
        <v>4.8637308057304955E-05</v>
      </c>
      <c r="AE16" s="1">
        <f t="shared" si="7"/>
        <v>5.398980185224188E-05</v>
      </c>
      <c r="AF16" s="1">
        <f t="shared" si="8"/>
        <v>5.64577586462205E-05</v>
      </c>
      <c r="AG16" s="1">
        <f t="shared" si="9"/>
        <v>5.759281738931145E-05</v>
      </c>
      <c r="AH16" s="1">
        <f t="shared" si="10"/>
        <v>5.810913511053583E-05</v>
      </c>
      <c r="AI16" s="1"/>
      <c r="AJ16" s="1">
        <f t="shared" si="11"/>
        <v>34.92841323152773</v>
      </c>
      <c r="AK16" s="1">
        <f t="shared" si="12"/>
        <v>4.757064210087944</v>
      </c>
      <c r="AL16" s="1">
        <f t="shared" si="13"/>
        <v>1.7175327269660836</v>
      </c>
      <c r="AM16" s="1">
        <f t="shared" si="14"/>
        <v>0.7429259475994179</v>
      </c>
      <c r="AN16" s="1">
        <f t="shared" si="15"/>
        <v>0.3407813226242384</v>
      </c>
      <c r="AO16" s="1">
        <f t="shared" si="16"/>
        <v>0.1586482154959446</v>
      </c>
      <c r="AP16" s="1">
        <f t="shared" si="17"/>
        <v>0.07340330504463828</v>
      </c>
      <c r="AQ16" s="1"/>
      <c r="AR16" s="1">
        <f t="shared" si="35"/>
        <v>2.3891827856210006</v>
      </c>
      <c r="AS16" s="1">
        <f t="shared" si="36"/>
        <v>0.3253939950119734</v>
      </c>
      <c r="AT16" s="1">
        <f t="shared" si="37"/>
        <v>0.11748313895072923</v>
      </c>
      <c r="AU16" s="1">
        <f t="shared" si="38"/>
        <v>0.05081782196144909</v>
      </c>
      <c r="AV16" s="1">
        <f t="shared" si="39"/>
        <v>0.023310216363910532</v>
      </c>
      <c r="AW16" s="1">
        <f t="shared" si="40"/>
        <v>0.010851898221653711</v>
      </c>
      <c r="AX16" s="1">
        <f t="shared" si="41"/>
        <v>0.005020952760088102</v>
      </c>
      <c r="AY16" s="1"/>
      <c r="AZ16" s="1">
        <f t="shared" si="19"/>
        <v>3.055849452287667</v>
      </c>
      <c r="BA16" s="1">
        <f t="shared" si="20"/>
        <v>0.99206066167864</v>
      </c>
      <c r="BB16" s="1">
        <f t="shared" si="21"/>
        <v>0.7841498056173959</v>
      </c>
      <c r="BC16" s="1">
        <f t="shared" si="22"/>
        <v>0.7174844886281158</v>
      </c>
      <c r="BD16" s="1">
        <f t="shared" si="23"/>
        <v>0.6899768830305771</v>
      </c>
      <c r="BE16" s="1">
        <f t="shared" si="24"/>
        <v>0.6775185648883203</v>
      </c>
      <c r="BF16" s="1">
        <f t="shared" si="25"/>
        <v>0.6716876194267547</v>
      </c>
      <c r="BG16" s="1"/>
      <c r="BH16" s="1">
        <f t="shared" si="42"/>
        <v>44.674678339898676</v>
      </c>
      <c r="BI16" s="1">
        <f t="shared" si="43"/>
        <v>14.5033293184589</v>
      </c>
      <c r="BJ16" s="1">
        <f t="shared" si="44"/>
        <v>11.46379783533704</v>
      </c>
      <c r="BK16" s="1">
        <f t="shared" si="45"/>
        <v>10.489191055970373</v>
      </c>
      <c r="BL16" s="1">
        <f t="shared" si="46"/>
        <v>10.087046430995194</v>
      </c>
      <c r="BM16" s="1">
        <f t="shared" si="47"/>
        <v>9.9049133238669</v>
      </c>
      <c r="BN16" s="1">
        <f t="shared" si="48"/>
        <v>9.819668413415593</v>
      </c>
    </row>
    <row r="17" spans="7:66" ht="13.5">
      <c r="G17" s="11">
        <f t="shared" si="49"/>
        <v>8</v>
      </c>
      <c r="H17" s="11">
        <f t="shared" si="50"/>
        <v>9</v>
      </c>
      <c r="I17" s="11">
        <f t="shared" si="0"/>
        <v>13.966766701456176</v>
      </c>
      <c r="J17" s="12">
        <v>1</v>
      </c>
      <c r="K17" s="11">
        <f t="shared" si="27"/>
        <v>19.642088639922093</v>
      </c>
      <c r="L17" s="11">
        <f t="shared" si="28"/>
        <v>-7.565323408144922</v>
      </c>
      <c r="M17" s="11">
        <f t="shared" si="29"/>
        <v>-1.668892584675799</v>
      </c>
      <c r="N17" s="11">
        <f t="shared" si="30"/>
        <v>-0.6123021623244576</v>
      </c>
      <c r="O17" s="11">
        <f t="shared" si="31"/>
        <v>-0.26317079983124714</v>
      </c>
      <c r="P17" s="11">
        <f t="shared" si="32"/>
        <v>-0.11995187508163596</v>
      </c>
      <c r="Q17" s="11">
        <f t="shared" si="33"/>
        <v>-0.05553586785478615</v>
      </c>
      <c r="R17" s="1"/>
      <c r="S17" s="1"/>
      <c r="T17" s="1">
        <f t="shared" si="2"/>
        <v>10</v>
      </c>
      <c r="U17" s="1">
        <f aca="true" t="shared" si="57" ref="U17:Z17">T17+1</f>
        <v>11</v>
      </c>
      <c r="V17" s="1">
        <f t="shared" si="57"/>
        <v>12</v>
      </c>
      <c r="W17" s="1">
        <f t="shared" si="57"/>
        <v>13</v>
      </c>
      <c r="X17" s="1">
        <f t="shared" si="57"/>
        <v>14</v>
      </c>
      <c r="Y17" s="1">
        <f t="shared" si="57"/>
        <v>15</v>
      </c>
      <c r="Z17" s="1">
        <f t="shared" si="57"/>
        <v>16</v>
      </c>
      <c r="AA17" s="1"/>
      <c r="AB17" s="1">
        <f t="shared" si="4"/>
        <v>3.900004414439191E-05</v>
      </c>
      <c r="AC17" s="1">
        <f t="shared" si="5"/>
        <v>6.740045780135788E-05</v>
      </c>
      <c r="AD17" s="1">
        <f t="shared" si="6"/>
        <v>8.003973344247456E-05</v>
      </c>
      <c r="AE17" s="1">
        <f t="shared" si="7"/>
        <v>8.575220731337453E-05</v>
      </c>
      <c r="AF17" s="1">
        <f t="shared" si="8"/>
        <v>8.834187964289833E-05</v>
      </c>
      <c r="AG17" s="1">
        <f t="shared" si="9"/>
        <v>8.950761900131481E-05</v>
      </c>
      <c r="AH17" s="1">
        <f t="shared" si="10"/>
        <v>9.00245388434032E-05</v>
      </c>
      <c r="AI17" s="1"/>
      <c r="AJ17" s="1">
        <f t="shared" si="11"/>
        <v>10.330910838951311</v>
      </c>
      <c r="AK17" s="1">
        <f t="shared" si="12"/>
        <v>2.7655874308063866</v>
      </c>
      <c r="AL17" s="1">
        <f t="shared" si="13"/>
        <v>1.0966948461305892</v>
      </c>
      <c r="AM17" s="1">
        <f t="shared" si="14"/>
        <v>0.4843926838061308</v>
      </c>
      <c r="AN17" s="1">
        <f t="shared" si="15"/>
        <v>0.22122188397488368</v>
      </c>
      <c r="AO17" s="1">
        <f t="shared" si="16"/>
        <v>0.10127000889324701</v>
      </c>
      <c r="AP17" s="1">
        <f t="shared" si="17"/>
        <v>0.04573414103846303</v>
      </c>
      <c r="AQ17" s="1"/>
      <c r="AR17" s="1">
        <f t="shared" si="35"/>
        <v>0.7396780557574725</v>
      </c>
      <c r="AS17" s="1">
        <f t="shared" si="36"/>
        <v>0.19801200162655014</v>
      </c>
      <c r="AT17" s="1">
        <f t="shared" si="37"/>
        <v>0.07852174161513328</v>
      </c>
      <c r="AU17" s="1">
        <f t="shared" si="38"/>
        <v>0.03468180532833186</v>
      </c>
      <c r="AV17" s="1">
        <f t="shared" si="39"/>
        <v>0.015839162255915612</v>
      </c>
      <c r="AW17" s="1">
        <f t="shared" si="40"/>
        <v>0.0072507840259613265</v>
      </c>
      <c r="AX17" s="1">
        <f t="shared" si="41"/>
        <v>0.0032744973848310064</v>
      </c>
      <c r="AY17" s="1"/>
      <c r="AZ17" s="1">
        <f t="shared" si="19"/>
        <v>1.406344722424139</v>
      </c>
      <c r="BA17" s="1">
        <f t="shared" si="20"/>
        <v>0.8646786682932168</v>
      </c>
      <c r="BB17" s="1">
        <f t="shared" si="21"/>
        <v>0.7451884082817999</v>
      </c>
      <c r="BC17" s="1">
        <f t="shared" si="22"/>
        <v>0.7013484719949985</v>
      </c>
      <c r="BD17" s="1">
        <f t="shared" si="23"/>
        <v>0.6825058289225823</v>
      </c>
      <c r="BE17" s="1">
        <f t="shared" si="24"/>
        <v>0.673917450692628</v>
      </c>
      <c r="BF17" s="1">
        <f t="shared" si="25"/>
        <v>0.6699411640514976</v>
      </c>
      <c r="BG17" s="1"/>
      <c r="BH17" s="1">
        <f t="shared" si="42"/>
        <v>19.642088639922093</v>
      </c>
      <c r="BI17" s="1">
        <f t="shared" si="43"/>
        <v>12.076765231777172</v>
      </c>
      <c r="BJ17" s="1">
        <f t="shared" si="44"/>
        <v>10.407872647101373</v>
      </c>
      <c r="BK17" s="1">
        <f t="shared" si="45"/>
        <v>9.795570484776915</v>
      </c>
      <c r="BL17" s="1">
        <f t="shared" si="46"/>
        <v>9.532399684945668</v>
      </c>
      <c r="BM17" s="1">
        <f t="shared" si="47"/>
        <v>9.412447809864032</v>
      </c>
      <c r="BN17" s="1">
        <f t="shared" si="48"/>
        <v>9.356911942009246</v>
      </c>
    </row>
    <row r="18" spans="7:66" ht="15">
      <c r="G18" s="11">
        <f t="shared" si="49"/>
        <v>9</v>
      </c>
      <c r="H18" s="11">
        <f t="shared" si="50"/>
        <v>10</v>
      </c>
      <c r="I18" s="11">
        <f t="shared" si="0"/>
        <v>13.043807145043605</v>
      </c>
      <c r="J18" s="12">
        <v>0</v>
      </c>
      <c r="K18" s="11">
        <f t="shared" si="27"/>
        <v>34.04470156071895</v>
      </c>
      <c r="L18" s="11">
        <f t="shared" si="28"/>
        <v>-21.467403538388538</v>
      </c>
      <c r="M18" s="11">
        <f t="shared" si="29"/>
        <v>-2.4957456386134638</v>
      </c>
      <c r="N18" s="11">
        <f t="shared" si="30"/>
        <v>-0.8016782101111772</v>
      </c>
      <c r="O18" s="11">
        <f t="shared" si="31"/>
        <v>-0.3249273340504786</v>
      </c>
      <c r="P18" s="11">
        <f t="shared" si="32"/>
        <v>-0.14308582324484043</v>
      </c>
      <c r="Q18" s="11">
        <f t="shared" si="33"/>
        <v>-0.06463017966364859</v>
      </c>
      <c r="R18" s="1"/>
      <c r="S18" s="1"/>
      <c r="T18" s="1">
        <f t="shared" si="2"/>
        <v>9</v>
      </c>
      <c r="U18" s="1">
        <f aca="true" t="shared" si="58" ref="U18:Z18">T18+1</f>
        <v>10</v>
      </c>
      <c r="V18" s="1">
        <f t="shared" si="58"/>
        <v>11</v>
      </c>
      <c r="W18" s="1">
        <f t="shared" si="58"/>
        <v>12</v>
      </c>
      <c r="X18" s="1">
        <f t="shared" si="58"/>
        <v>13</v>
      </c>
      <c r="Y18" s="1">
        <f t="shared" si="58"/>
        <v>14</v>
      </c>
      <c r="Z18" s="1">
        <f t="shared" si="58"/>
        <v>15</v>
      </c>
      <c r="AA18" s="1"/>
      <c r="AB18" s="1">
        <f t="shared" si="4"/>
        <v>3.8235060719300236E-05</v>
      </c>
      <c r="AC18" s="1">
        <f t="shared" si="5"/>
        <v>0.00011141688653824622</v>
      </c>
      <c r="AD18" s="1">
        <f t="shared" si="6"/>
        <v>0.00014278493177337704</v>
      </c>
      <c r="AE18" s="1">
        <f t="shared" si="7"/>
        <v>0.00015653593503104976</v>
      </c>
      <c r="AF18" s="1">
        <f t="shared" si="8"/>
        <v>0.00016261106302992672</v>
      </c>
      <c r="AG18" s="1">
        <f t="shared" si="9"/>
        <v>0.00016528397579538206</v>
      </c>
      <c r="AH18" s="1">
        <f t="shared" si="10"/>
        <v>0.00016644421799572902</v>
      </c>
      <c r="AI18" s="1"/>
      <c r="AJ18" s="1">
        <f t="shared" si="11"/>
        <v>25.348830130689876</v>
      </c>
      <c r="AK18" s="1">
        <f t="shared" si="12"/>
        <v>3.8814265923013416</v>
      </c>
      <c r="AL18" s="1">
        <f t="shared" si="13"/>
        <v>1.3856809536878756</v>
      </c>
      <c r="AM18" s="1">
        <f t="shared" si="14"/>
        <v>0.5840027435766997</v>
      </c>
      <c r="AN18" s="1">
        <f t="shared" si="15"/>
        <v>0.2590754095262213</v>
      </c>
      <c r="AO18" s="1">
        <f t="shared" si="16"/>
        <v>0.11598958628138081</v>
      </c>
      <c r="AP18" s="1">
        <f t="shared" si="17"/>
        <v>0.051359406617732986</v>
      </c>
      <c r="AQ18" s="1"/>
      <c r="AR18" s="1">
        <f t="shared" si="35"/>
        <v>1.943361309226497</v>
      </c>
      <c r="AS18" s="1">
        <f t="shared" si="36"/>
        <v>0.2975685357151427</v>
      </c>
      <c r="AT18" s="1">
        <f t="shared" si="37"/>
        <v>0.10623286117921543</v>
      </c>
      <c r="AU18" s="1">
        <f t="shared" si="38"/>
        <v>0.044772414762250565</v>
      </c>
      <c r="AV18" s="1">
        <f t="shared" si="39"/>
        <v>0.01986194725553459</v>
      </c>
      <c r="AW18" s="1">
        <f t="shared" si="40"/>
        <v>0.008892310733485094</v>
      </c>
      <c r="AX18" s="1">
        <f t="shared" si="41"/>
        <v>0.003937455226578428</v>
      </c>
      <c r="AY18" s="1"/>
      <c r="AZ18" s="1">
        <f t="shared" si="19"/>
        <v>2.6100279758931637</v>
      </c>
      <c r="BA18" s="1">
        <f t="shared" si="20"/>
        <v>0.9642352023818093</v>
      </c>
      <c r="BB18" s="1">
        <f t="shared" si="21"/>
        <v>0.7728995278458821</v>
      </c>
      <c r="BC18" s="1">
        <f t="shared" si="22"/>
        <v>0.7114390814289172</v>
      </c>
      <c r="BD18" s="1">
        <f t="shared" si="23"/>
        <v>0.6865286139222012</v>
      </c>
      <c r="BE18" s="1">
        <f t="shared" si="24"/>
        <v>0.6755589774001517</v>
      </c>
      <c r="BF18" s="1">
        <f t="shared" si="25"/>
        <v>0.670604121893245</v>
      </c>
      <c r="BG18" s="1"/>
      <c r="BH18" s="1">
        <f t="shared" si="42"/>
        <v>34.04470156071895</v>
      </c>
      <c r="BI18" s="1">
        <f t="shared" si="43"/>
        <v>12.57729802233041</v>
      </c>
      <c r="BJ18" s="1">
        <f t="shared" si="44"/>
        <v>10.081552383716947</v>
      </c>
      <c r="BK18" s="1">
        <f t="shared" si="45"/>
        <v>9.27987417360577</v>
      </c>
      <c r="BL18" s="1">
        <f t="shared" si="46"/>
        <v>8.95494683955529</v>
      </c>
      <c r="BM18" s="1">
        <f t="shared" si="47"/>
        <v>8.81186101631045</v>
      </c>
      <c r="BN18" s="1">
        <f t="shared" si="48"/>
        <v>8.747230836646802</v>
      </c>
    </row>
    <row r="19" spans="7:66" ht="15">
      <c r="G19" s="11">
        <f t="shared" si="49"/>
        <v>10</v>
      </c>
      <c r="H19" s="11">
        <f t="shared" si="50"/>
        <v>11</v>
      </c>
      <c r="I19" s="11">
        <f t="shared" si="0"/>
        <v>11.91341716182545</v>
      </c>
      <c r="J19" s="12">
        <v>0</v>
      </c>
      <c r="K19" s="11">
        <f t="shared" si="27"/>
        <v>142.33443250504564</v>
      </c>
      <c r="L19" s="11">
        <f t="shared" si="28"/>
        <v>-129.61899684955472</v>
      </c>
      <c r="M19" s="11">
        <f t="shared" si="29"/>
        <v>-3.243081514010189</v>
      </c>
      <c r="N19" s="11">
        <f t="shared" si="30"/>
        <v>-0.9165577744852857</v>
      </c>
      <c r="O19" s="11">
        <f t="shared" si="31"/>
        <v>-0.35093985263114114</v>
      </c>
      <c r="P19" s="11">
        <f t="shared" si="32"/>
        <v>-0.14871888669495803</v>
      </c>
      <c r="Q19" s="11">
        <f t="shared" si="33"/>
        <v>-0.06501118056257749</v>
      </c>
      <c r="R19" s="1"/>
      <c r="S19" s="1"/>
      <c r="T19" s="1">
        <f t="shared" si="2"/>
        <v>8</v>
      </c>
      <c r="U19" s="1">
        <f aca="true" t="shared" si="59" ref="U19:Z19">T19+1</f>
        <v>9</v>
      </c>
      <c r="V19" s="1">
        <f t="shared" si="59"/>
        <v>10</v>
      </c>
      <c r="W19" s="1">
        <f t="shared" si="59"/>
        <v>11</v>
      </c>
      <c r="X19" s="1">
        <f t="shared" si="59"/>
        <v>12</v>
      </c>
      <c r="Y19" s="1">
        <f t="shared" si="59"/>
        <v>13</v>
      </c>
      <c r="Z19" s="1">
        <f t="shared" si="59"/>
        <v>14</v>
      </c>
      <c r="AA19" s="1"/>
      <c r="AB19" s="1">
        <f t="shared" si="4"/>
        <v>1.7946499750520037E-05</v>
      </c>
      <c r="AC19" s="1">
        <f t="shared" si="5"/>
        <v>0.00021558491858429842</v>
      </c>
      <c r="AD19" s="1">
        <f t="shared" si="6"/>
        <v>0.00029638308091370043</v>
      </c>
      <c r="AE19" s="1">
        <f t="shared" si="7"/>
        <v>0.000330404084045829</v>
      </c>
      <c r="AF19" s="1">
        <f t="shared" si="8"/>
        <v>0.00034489993184364664</v>
      </c>
      <c r="AG19" s="1">
        <f t="shared" si="9"/>
        <v>0.000351062901552544</v>
      </c>
      <c r="AH19" s="1">
        <f t="shared" si="10"/>
        <v>0.00035364899394368476</v>
      </c>
      <c r="AI19" s="1"/>
      <c r="AJ19" s="1">
        <f t="shared" si="11"/>
        <v>134.39215439716202</v>
      </c>
      <c r="AK19" s="1">
        <f t="shared" si="12"/>
        <v>4.773157547607295</v>
      </c>
      <c r="AL19" s="1">
        <f t="shared" si="13"/>
        <v>1.530076033597104</v>
      </c>
      <c r="AM19" s="1">
        <f t="shared" si="14"/>
        <v>0.6135182591118186</v>
      </c>
      <c r="AN19" s="1">
        <f t="shared" si="15"/>
        <v>0.26257840648067726</v>
      </c>
      <c r="AO19" s="1">
        <f t="shared" si="16"/>
        <v>0.11385951978572013</v>
      </c>
      <c r="AP19" s="1">
        <f t="shared" si="17"/>
        <v>0.04884833922314163</v>
      </c>
      <c r="AQ19" s="1"/>
      <c r="AR19" s="1">
        <f t="shared" si="35"/>
        <v>11.280739402612307</v>
      </c>
      <c r="AS19" s="1">
        <f t="shared" si="36"/>
        <v>0.4006539419187031</v>
      </c>
      <c r="AT19" s="1">
        <f t="shared" si="37"/>
        <v>0.12843301068143373</v>
      </c>
      <c r="AU19" s="1">
        <f t="shared" si="38"/>
        <v>0.05149809251016032</v>
      </c>
      <c r="AV19" s="1">
        <f t="shared" si="39"/>
        <v>0.022040561739251924</v>
      </c>
      <c r="AW19" s="1">
        <f t="shared" si="40"/>
        <v>0.009557251142901627</v>
      </c>
      <c r="AX19" s="1">
        <f t="shared" si="41"/>
        <v>0.004100279421060479</v>
      </c>
      <c r="AY19" s="1"/>
      <c r="AZ19" s="1">
        <f t="shared" si="19"/>
        <v>11.947406069278973</v>
      </c>
      <c r="BA19" s="1">
        <f t="shared" si="20"/>
        <v>1.0673206085853697</v>
      </c>
      <c r="BB19" s="1">
        <f t="shared" si="21"/>
        <v>0.7950996773481004</v>
      </c>
      <c r="BC19" s="1">
        <f t="shared" si="22"/>
        <v>0.718164759176827</v>
      </c>
      <c r="BD19" s="1">
        <f t="shared" si="23"/>
        <v>0.6887072284059186</v>
      </c>
      <c r="BE19" s="1">
        <f t="shared" si="24"/>
        <v>0.6762239178095683</v>
      </c>
      <c r="BF19" s="1">
        <f t="shared" si="25"/>
        <v>0.6707669460877271</v>
      </c>
      <c r="BG19" s="1"/>
      <c r="BH19" s="1">
        <f t="shared" si="42"/>
        <v>142.33443250504564</v>
      </c>
      <c r="BI19" s="1">
        <f t="shared" si="43"/>
        <v>12.715435655490927</v>
      </c>
      <c r="BJ19" s="1">
        <f t="shared" si="44"/>
        <v>9.472354141480738</v>
      </c>
      <c r="BK19" s="1">
        <f t="shared" si="45"/>
        <v>8.555796366995452</v>
      </c>
      <c r="BL19" s="1">
        <f t="shared" si="46"/>
        <v>8.20485651436431</v>
      </c>
      <c r="BM19" s="1">
        <f t="shared" si="47"/>
        <v>8.056137627669353</v>
      </c>
      <c r="BN19" s="1">
        <f t="shared" si="48"/>
        <v>7.991126447106775</v>
      </c>
    </row>
    <row r="20" spans="7:66" ht="15">
      <c r="G20" s="11">
        <f t="shared" si="49"/>
        <v>11</v>
      </c>
      <c r="H20" s="11">
        <f t="shared" si="50"/>
        <v>12</v>
      </c>
      <c r="I20" s="11">
        <f t="shared" si="0"/>
        <v>10.65263096110026</v>
      </c>
      <c r="J20" s="12">
        <v>0</v>
      </c>
      <c r="K20" s="11">
        <f t="shared" si="27"/>
        <v>12.387669241351478</v>
      </c>
      <c r="L20" s="11">
        <f t="shared" si="28"/>
        <v>-3.7572579501813923</v>
      </c>
      <c r="M20" s="11">
        <f t="shared" si="29"/>
        <v>-0.9464384902988456</v>
      </c>
      <c r="N20" s="11">
        <f t="shared" si="30"/>
        <v>-0.3433266301482192</v>
      </c>
      <c r="O20" s="11">
        <f t="shared" si="31"/>
        <v>-0.1394881502600649</v>
      </c>
      <c r="P20" s="11">
        <f t="shared" si="32"/>
        <v>-0.05855124878797113</v>
      </c>
      <c r="Q20" s="11">
        <f t="shared" si="33"/>
        <v>-0.024492884669530035</v>
      </c>
      <c r="R20" s="1"/>
      <c r="S20" s="1"/>
      <c r="T20" s="1">
        <f t="shared" si="2"/>
        <v>8</v>
      </c>
      <c r="U20" s="1">
        <f aca="true" t="shared" si="60" ref="U20:Z20">T20+1</f>
        <v>9</v>
      </c>
      <c r="V20" s="1">
        <f t="shared" si="60"/>
        <v>10</v>
      </c>
      <c r="W20" s="1">
        <f t="shared" si="60"/>
        <v>11</v>
      </c>
      <c r="X20" s="1">
        <f t="shared" si="60"/>
        <v>12</v>
      </c>
      <c r="Y20" s="1">
        <f t="shared" si="60"/>
        <v>13</v>
      </c>
      <c r="Z20" s="1">
        <f t="shared" si="60"/>
        <v>14</v>
      </c>
      <c r="AA20" s="1"/>
      <c r="AB20" s="1">
        <f t="shared" si="4"/>
        <v>0.00046778978690138816</v>
      </c>
      <c r="AC20" s="1">
        <f t="shared" si="5"/>
        <v>0.000680580390819569</v>
      </c>
      <c r="AD20" s="1">
        <f t="shared" si="6"/>
        <v>0.0007657692502021466</v>
      </c>
      <c r="AE20" s="1">
        <f t="shared" si="7"/>
        <v>0.0008004164595160456</v>
      </c>
      <c r="AF20" s="1">
        <f t="shared" si="8"/>
        <v>0.0008144939681103444</v>
      </c>
      <c r="AG20" s="1">
        <f t="shared" si="9"/>
        <v>0.0008201358805379792</v>
      </c>
      <c r="AH20" s="1">
        <f t="shared" si="10"/>
        <v>0.0008223454973894344</v>
      </c>
      <c r="AI20" s="1"/>
      <c r="AJ20" s="1">
        <f t="shared" si="11"/>
        <v>5.285915267284639</v>
      </c>
      <c r="AK20" s="1">
        <f t="shared" si="12"/>
        <v>1.5286573171032471</v>
      </c>
      <c r="AL20" s="1">
        <f t="shared" si="13"/>
        <v>0.5822188268044007</v>
      </c>
      <c r="AM20" s="1">
        <f t="shared" si="14"/>
        <v>0.23889219665618153</v>
      </c>
      <c r="AN20" s="1">
        <f t="shared" si="15"/>
        <v>0.09940404639611697</v>
      </c>
      <c r="AO20" s="1">
        <f t="shared" si="16"/>
        <v>0.04085279760814598</v>
      </c>
      <c r="AP20" s="1">
        <f t="shared" si="17"/>
        <v>0.01635991293861581</v>
      </c>
      <c r="AQ20" s="1"/>
      <c r="AR20" s="1">
        <f t="shared" si="35"/>
        <v>0.4962074896414775</v>
      </c>
      <c r="AS20" s="1">
        <f t="shared" si="36"/>
        <v>0.1435004481696003</v>
      </c>
      <c r="AT20" s="1">
        <f t="shared" si="37"/>
        <v>0.054654932563651504</v>
      </c>
      <c r="AU20" s="1">
        <f t="shared" si="38"/>
        <v>0.02242565217255095</v>
      </c>
      <c r="AV20" s="1">
        <f t="shared" si="39"/>
        <v>0.009331408058638878</v>
      </c>
      <c r="AW20" s="1">
        <f t="shared" si="40"/>
        <v>0.003834996045326862</v>
      </c>
      <c r="AX20" s="1">
        <f t="shared" si="41"/>
        <v>0.0015357626673031836</v>
      </c>
      <c r="AY20" s="1"/>
      <c r="AZ20" s="1">
        <f t="shared" si="19"/>
        <v>1.1628741563081442</v>
      </c>
      <c r="BA20" s="1">
        <f t="shared" si="20"/>
        <v>0.8101671148362669</v>
      </c>
      <c r="BB20" s="1">
        <f t="shared" si="21"/>
        <v>0.7213215992303181</v>
      </c>
      <c r="BC20" s="1">
        <f t="shared" si="22"/>
        <v>0.6890923188392176</v>
      </c>
      <c r="BD20" s="1">
        <f t="shared" si="23"/>
        <v>0.6759980747253055</v>
      </c>
      <c r="BE20" s="1">
        <f t="shared" si="24"/>
        <v>0.6705016627119935</v>
      </c>
      <c r="BF20" s="1">
        <f t="shared" si="25"/>
        <v>0.6682024293339698</v>
      </c>
      <c r="BG20" s="1"/>
      <c r="BH20" s="1">
        <f t="shared" si="42"/>
        <v>12.387669241351478</v>
      </c>
      <c r="BI20" s="1">
        <f t="shared" si="43"/>
        <v>8.630411291170086</v>
      </c>
      <c r="BJ20" s="1">
        <f t="shared" si="44"/>
        <v>7.68397280087124</v>
      </c>
      <c r="BK20" s="1">
        <f t="shared" si="45"/>
        <v>7.340646170723021</v>
      </c>
      <c r="BL20" s="1">
        <f t="shared" si="46"/>
        <v>7.201158020462956</v>
      </c>
      <c r="BM20" s="1">
        <f t="shared" si="47"/>
        <v>7.142606771674985</v>
      </c>
      <c r="BN20" s="1">
        <f t="shared" si="48"/>
        <v>7.118113887005455</v>
      </c>
    </row>
    <row r="21" spans="7:66" ht="13.5">
      <c r="G21" s="11">
        <f t="shared" si="49"/>
        <v>12</v>
      </c>
      <c r="H21" s="11">
        <f t="shared" si="50"/>
        <v>13</v>
      </c>
      <c r="I21" s="11">
        <f t="shared" si="0"/>
        <v>9.34736903889974</v>
      </c>
      <c r="J21" s="12">
        <v>0</v>
      </c>
      <c r="K21" s="11">
        <f t="shared" si="27"/>
        <v>11.867729208674282</v>
      </c>
      <c r="L21" s="11">
        <f t="shared" si="28"/>
        <v>-4.178998743929115</v>
      </c>
      <c r="M21" s="11">
        <f t="shared" si="29"/>
        <v>-0.9330203187547665</v>
      </c>
      <c r="N21" s="11">
        <f t="shared" si="30"/>
        <v>-0.3195191938903559</v>
      </c>
      <c r="O21" s="11">
        <f t="shared" si="31"/>
        <v>-0.1236688313330001</v>
      </c>
      <c r="P21" s="11">
        <f t="shared" si="32"/>
        <v>-0.049416786537806345</v>
      </c>
      <c r="Q21" s="11">
        <f t="shared" si="33"/>
        <v>-0.019608121145351376</v>
      </c>
      <c r="R21" s="1"/>
      <c r="S21" s="1"/>
      <c r="T21" s="1">
        <f t="shared" si="2"/>
        <v>7</v>
      </c>
      <c r="U21" s="1">
        <f aca="true" t="shared" si="61" ref="U21:Z21">T21+1</f>
        <v>8</v>
      </c>
      <c r="V21" s="1">
        <f t="shared" si="61"/>
        <v>9</v>
      </c>
      <c r="W21" s="1">
        <f t="shared" si="61"/>
        <v>10</v>
      </c>
      <c r="X21" s="1">
        <f t="shared" si="61"/>
        <v>11</v>
      </c>
      <c r="Y21" s="1">
        <f t="shared" si="61"/>
        <v>12</v>
      </c>
      <c r="Z21" s="1">
        <f t="shared" si="61"/>
        <v>13</v>
      </c>
      <c r="AA21" s="1"/>
      <c r="AB21" s="1">
        <f t="shared" si="4"/>
        <v>0.0010537268116624216</v>
      </c>
      <c r="AC21" s="1">
        <f t="shared" si="5"/>
        <v>0.001620776405711753</v>
      </c>
      <c r="AD21" s="1">
        <f t="shared" si="6"/>
        <v>0.0018341846286077292</v>
      </c>
      <c r="AE21" s="1">
        <f t="shared" si="7"/>
        <v>0.0019161635973712404</v>
      </c>
      <c r="AF21" s="1">
        <f t="shared" si="8"/>
        <v>0.0019476575853598973</v>
      </c>
      <c r="AG21" s="1">
        <f t="shared" si="9"/>
        <v>0.001959577286477753</v>
      </c>
      <c r="AH21" s="1">
        <f t="shared" si="10"/>
        <v>0.0019639746537508745</v>
      </c>
      <c r="AI21" s="1"/>
      <c r="AJ21" s="1">
        <f t="shared" si="11"/>
        <v>5.636149849407787</v>
      </c>
      <c r="AK21" s="1">
        <f t="shared" si="12"/>
        <v>1.4571511054786728</v>
      </c>
      <c r="AL21" s="1">
        <f t="shared" si="13"/>
        <v>0.5241307867239069</v>
      </c>
      <c r="AM21" s="1">
        <f t="shared" si="14"/>
        <v>0.20461159283355201</v>
      </c>
      <c r="AN21" s="1">
        <f t="shared" si="15"/>
        <v>0.08094276150055116</v>
      </c>
      <c r="AO21" s="1">
        <f t="shared" si="16"/>
        <v>0.031525974962744126</v>
      </c>
      <c r="AP21" s="1">
        <f t="shared" si="17"/>
        <v>0.011917853817393884</v>
      </c>
      <c r="AQ21" s="1"/>
      <c r="AR21" s="1">
        <f t="shared" si="35"/>
        <v>0.602966441781912</v>
      </c>
      <c r="AS21" s="1">
        <f t="shared" si="36"/>
        <v>0.15588890300732056</v>
      </c>
      <c r="AT21" s="1">
        <f t="shared" si="37"/>
        <v>0.05607254667518736</v>
      </c>
      <c r="AU21" s="1">
        <f t="shared" si="38"/>
        <v>0.021889752290943722</v>
      </c>
      <c r="AV21" s="1">
        <f t="shared" si="39"/>
        <v>0.008659416480049316</v>
      </c>
      <c r="AW21" s="1">
        <f t="shared" si="40"/>
        <v>0.003372711062497537</v>
      </c>
      <c r="AX21" s="1">
        <f t="shared" si="41"/>
        <v>0.0012749955380810245</v>
      </c>
      <c r="AY21" s="1"/>
      <c r="AZ21" s="1">
        <f t="shared" si="19"/>
        <v>1.2696331084485788</v>
      </c>
      <c r="BA21" s="1">
        <f t="shared" si="20"/>
        <v>0.8225555696739872</v>
      </c>
      <c r="BB21" s="1">
        <f t="shared" si="21"/>
        <v>0.722739213341854</v>
      </c>
      <c r="BC21" s="1">
        <f t="shared" si="22"/>
        <v>0.6885564189576103</v>
      </c>
      <c r="BD21" s="1">
        <f t="shared" si="23"/>
        <v>0.6753260831467159</v>
      </c>
      <c r="BE21" s="1">
        <f t="shared" si="24"/>
        <v>0.6700393777291642</v>
      </c>
      <c r="BF21" s="1">
        <f t="shared" si="25"/>
        <v>0.6679416622047476</v>
      </c>
      <c r="BG21" s="1"/>
      <c r="BH21" s="1">
        <f t="shared" si="42"/>
        <v>11.867729208674282</v>
      </c>
      <c r="BI21" s="1">
        <f t="shared" si="43"/>
        <v>7.688730464745167</v>
      </c>
      <c r="BJ21" s="1">
        <f t="shared" si="44"/>
        <v>6.755710145990401</v>
      </c>
      <c r="BK21" s="1">
        <f t="shared" si="45"/>
        <v>6.436190952100045</v>
      </c>
      <c r="BL21" s="1">
        <f t="shared" si="46"/>
        <v>6.312522120767045</v>
      </c>
      <c r="BM21" s="1">
        <f t="shared" si="47"/>
        <v>6.263105334229238</v>
      </c>
      <c r="BN21" s="1">
        <f t="shared" si="48"/>
        <v>6.243497213083887</v>
      </c>
    </row>
    <row r="22" spans="7:66" ht="13.5">
      <c r="G22" s="11">
        <f t="shared" si="49"/>
        <v>13</v>
      </c>
      <c r="H22" s="11">
        <f t="shared" si="50"/>
        <v>14</v>
      </c>
      <c r="I22" s="11">
        <f t="shared" si="0"/>
        <v>8.086582838174552</v>
      </c>
      <c r="J22" s="12">
        <v>0</v>
      </c>
      <c r="K22" s="11">
        <f t="shared" si="27"/>
        <v>11.911609077653036</v>
      </c>
      <c r="L22" s="11">
        <f t="shared" si="28"/>
        <v>-5.094964594704623</v>
      </c>
      <c r="M22" s="11">
        <f t="shared" si="29"/>
        <v>-0.9480489168074158</v>
      </c>
      <c r="N22" s="11">
        <f t="shared" si="30"/>
        <v>-0.3017802062489574</v>
      </c>
      <c r="O22" s="11">
        <f t="shared" si="31"/>
        <v>-0.11020578289394845</v>
      </c>
      <c r="P22" s="11">
        <f t="shared" si="32"/>
        <v>-0.0415626130078115</v>
      </c>
      <c r="Q22" s="11">
        <f t="shared" si="33"/>
        <v>-0.01550686169043658</v>
      </c>
      <c r="R22" s="1"/>
      <c r="S22" s="1"/>
      <c r="T22" s="1">
        <f t="shared" si="2"/>
        <v>6</v>
      </c>
      <c r="U22" s="1">
        <f aca="true" t="shared" si="62" ref="U22:Z22">T22+1</f>
        <v>7</v>
      </c>
      <c r="V22" s="1">
        <f t="shared" si="62"/>
        <v>8</v>
      </c>
      <c r="W22" s="1">
        <f t="shared" si="62"/>
        <v>9</v>
      </c>
      <c r="X22" s="1">
        <f t="shared" si="62"/>
        <v>10</v>
      </c>
      <c r="Y22" s="1">
        <f t="shared" si="62"/>
        <v>11</v>
      </c>
      <c r="Z22" s="1">
        <f t="shared" si="62"/>
        <v>12</v>
      </c>
      <c r="AA22" s="1"/>
      <c r="AB22" s="1">
        <f t="shared" si="4"/>
        <v>0.002192325741267609</v>
      </c>
      <c r="AC22" s="1">
        <f t="shared" si="5"/>
        <v>0.0037240794695807566</v>
      </c>
      <c r="AD22" s="1">
        <f t="shared" si="6"/>
        <v>0.004258987321225536</v>
      </c>
      <c r="AE22" s="1">
        <f t="shared" si="7"/>
        <v>0.004451061193857771</v>
      </c>
      <c r="AF22" s="1">
        <f t="shared" si="8"/>
        <v>0.004520182602172901</v>
      </c>
      <c r="AG22" s="1">
        <f t="shared" si="9"/>
        <v>0.004544663287875094</v>
      </c>
      <c r="AH22" s="1">
        <f t="shared" si="10"/>
        <v>0.004553091286062511</v>
      </c>
      <c r="AI22" s="1"/>
      <c r="AJ22" s="1">
        <f t="shared" si="11"/>
        <v>6.520553852203336</v>
      </c>
      <c r="AK22" s="1">
        <f t="shared" si="12"/>
        <v>1.425589257498712</v>
      </c>
      <c r="AL22" s="1">
        <f t="shared" si="13"/>
        <v>0.47754034069129603</v>
      </c>
      <c r="AM22" s="1">
        <f t="shared" si="14"/>
        <v>0.17576013444233893</v>
      </c>
      <c r="AN22" s="1">
        <f t="shared" si="15"/>
        <v>0.06555435154839086</v>
      </c>
      <c r="AO22" s="1">
        <f t="shared" si="16"/>
        <v>0.023991738540578428</v>
      </c>
      <c r="AP22" s="1">
        <f t="shared" si="17"/>
        <v>0.008484876850142634</v>
      </c>
      <c r="AQ22" s="1"/>
      <c r="AR22" s="1">
        <f t="shared" si="35"/>
        <v>0.8063423058527985</v>
      </c>
      <c r="AS22" s="1">
        <f t="shared" si="36"/>
        <v>0.1762906886662799</v>
      </c>
      <c r="AT22" s="1">
        <f t="shared" si="37"/>
        <v>0.05905341604082238</v>
      </c>
      <c r="AU22" s="1">
        <f t="shared" si="38"/>
        <v>0.021734784390338928</v>
      </c>
      <c r="AV22" s="1">
        <f t="shared" si="39"/>
        <v>0.008106557845289934</v>
      </c>
      <c r="AW22" s="1">
        <f t="shared" si="40"/>
        <v>0.0029668574502594563</v>
      </c>
      <c r="AX22" s="1">
        <f t="shared" si="41"/>
        <v>0.001049253686005397</v>
      </c>
      <c r="AY22" s="1"/>
      <c r="AZ22" s="1">
        <f t="shared" si="19"/>
        <v>1.473008972519465</v>
      </c>
      <c r="BA22" s="1">
        <f t="shared" si="20"/>
        <v>0.8429573553329466</v>
      </c>
      <c r="BB22" s="1">
        <f t="shared" si="21"/>
        <v>0.725720082707489</v>
      </c>
      <c r="BC22" s="1">
        <f t="shared" si="22"/>
        <v>0.6884014510570056</v>
      </c>
      <c r="BD22" s="1">
        <f t="shared" si="23"/>
        <v>0.6747732245119565</v>
      </c>
      <c r="BE22" s="1">
        <f t="shared" si="24"/>
        <v>0.6696335241169261</v>
      </c>
      <c r="BF22" s="1">
        <f t="shared" si="25"/>
        <v>0.667715920352672</v>
      </c>
      <c r="BG22" s="1"/>
      <c r="BH22" s="1">
        <f t="shared" si="42"/>
        <v>11.911609077653036</v>
      </c>
      <c r="BI22" s="1">
        <f t="shared" si="43"/>
        <v>6.816644482948413</v>
      </c>
      <c r="BJ22" s="1">
        <f t="shared" si="44"/>
        <v>5.868595566140997</v>
      </c>
      <c r="BK22" s="1">
        <f t="shared" si="45"/>
        <v>5.56681535989204</v>
      </c>
      <c r="BL22" s="1">
        <f t="shared" si="46"/>
        <v>5.456609576998091</v>
      </c>
      <c r="BM22" s="1">
        <f t="shared" si="47"/>
        <v>5.41504696399028</v>
      </c>
      <c r="BN22" s="1">
        <f t="shared" si="48"/>
        <v>5.399540102299843</v>
      </c>
    </row>
    <row r="23" spans="7:66" ht="15">
      <c r="G23" s="11">
        <f t="shared" si="49"/>
        <v>14</v>
      </c>
      <c r="H23" s="11">
        <f t="shared" si="50"/>
        <v>15</v>
      </c>
      <c r="I23" s="11">
        <f t="shared" si="0"/>
        <v>6.956192854956397</v>
      </c>
      <c r="J23" s="12">
        <v>0</v>
      </c>
      <c r="K23" s="11">
        <f t="shared" si="27"/>
        <v>15.190798286782432</v>
      </c>
      <c r="L23" s="11">
        <f t="shared" si="28"/>
        <v>-8.972683165532516</v>
      </c>
      <c r="M23" s="11">
        <f t="shared" si="29"/>
        <v>-1.1014985125578134</v>
      </c>
      <c r="N23" s="11">
        <f t="shared" si="30"/>
        <v>-0.3145329826358081</v>
      </c>
      <c r="O23" s="11">
        <f t="shared" si="31"/>
        <v>-0.10701449952732567</v>
      </c>
      <c r="P23" s="11">
        <f t="shared" si="32"/>
        <v>-0.03785937262475425</v>
      </c>
      <c r="Q23" s="11">
        <f t="shared" si="33"/>
        <v>-0.013231512300040826</v>
      </c>
      <c r="R23" s="1"/>
      <c r="S23" s="1"/>
      <c r="T23" s="1">
        <f t="shared" si="2"/>
        <v>5</v>
      </c>
      <c r="U23" s="1">
        <f aca="true" t="shared" si="63" ref="U23:Z23">T23+1</f>
        <v>6</v>
      </c>
      <c r="V23" s="1">
        <f t="shared" si="63"/>
        <v>7</v>
      </c>
      <c r="W23" s="1">
        <f t="shared" si="63"/>
        <v>8</v>
      </c>
      <c r="X23" s="1">
        <f t="shared" si="63"/>
        <v>9</v>
      </c>
      <c r="Y23" s="1">
        <f t="shared" si="63"/>
        <v>10</v>
      </c>
      <c r="Z23" s="1">
        <f t="shared" si="63"/>
        <v>11</v>
      </c>
      <c r="AA23" s="1"/>
      <c r="AB23" s="1">
        <f t="shared" si="4"/>
        <v>0.0033467725197766727</v>
      </c>
      <c r="AC23" s="1">
        <f t="shared" si="5"/>
        <v>0.007634009033721727</v>
      </c>
      <c r="AD23" s="1">
        <f t="shared" si="6"/>
        <v>0.00900166932672816</v>
      </c>
      <c r="AE23" s="1">
        <f t="shared" si="7"/>
        <v>0.009456467001540158</v>
      </c>
      <c r="AF23" s="1">
        <f t="shared" si="8"/>
        <v>0.009608871405746768</v>
      </c>
      <c r="AG23" s="1">
        <f t="shared" si="9"/>
        <v>0.009659168514069075</v>
      </c>
      <c r="AH23" s="1">
        <f t="shared" si="10"/>
        <v>0.009675272115610025</v>
      </c>
      <c r="AI23" s="1"/>
      <c r="AJ23" s="1">
        <f t="shared" si="11"/>
        <v>10.553336383478166</v>
      </c>
      <c r="AK23" s="1">
        <f t="shared" si="12"/>
        <v>1.5806532179456503</v>
      </c>
      <c r="AL23" s="1">
        <f t="shared" si="13"/>
        <v>0.47915470538783733</v>
      </c>
      <c r="AM23" s="1">
        <f t="shared" si="14"/>
        <v>0.16462172275202944</v>
      </c>
      <c r="AN23" s="1">
        <f t="shared" si="15"/>
        <v>0.05760722322470319</v>
      </c>
      <c r="AO23" s="1">
        <f t="shared" si="16"/>
        <v>0.01974785059994952</v>
      </c>
      <c r="AP23" s="1">
        <f t="shared" si="17"/>
        <v>0.006516338299908769</v>
      </c>
      <c r="AQ23" s="1"/>
      <c r="AR23" s="1">
        <f t="shared" si="35"/>
        <v>1.5171138298672597</v>
      </c>
      <c r="AS23" s="1">
        <f t="shared" si="36"/>
        <v>0.22722964283823874</v>
      </c>
      <c r="AT23" s="1">
        <f t="shared" si="37"/>
        <v>0.06888174542866966</v>
      </c>
      <c r="AU23" s="1">
        <f t="shared" si="38"/>
        <v>0.023665491481411973</v>
      </c>
      <c r="AV23" s="1">
        <f t="shared" si="39"/>
        <v>0.008281429860538892</v>
      </c>
      <c r="AW23" s="1">
        <f t="shared" si="40"/>
        <v>0.0028388877381222786</v>
      </c>
      <c r="AX23" s="1">
        <f t="shared" si="41"/>
        <v>0.0009367679182824517</v>
      </c>
      <c r="AY23" s="1"/>
      <c r="AZ23" s="1">
        <f t="shared" si="19"/>
        <v>2.1837804965339265</v>
      </c>
      <c r="BA23" s="1">
        <f t="shared" si="20"/>
        <v>0.8938963095049054</v>
      </c>
      <c r="BB23" s="1">
        <f t="shared" si="21"/>
        <v>0.7355484120953363</v>
      </c>
      <c r="BC23" s="1">
        <f t="shared" si="22"/>
        <v>0.6903321581480786</v>
      </c>
      <c r="BD23" s="1">
        <f t="shared" si="23"/>
        <v>0.6749480965272056</v>
      </c>
      <c r="BE23" s="1">
        <f t="shared" si="24"/>
        <v>0.6695055544047889</v>
      </c>
      <c r="BF23" s="1">
        <f t="shared" si="25"/>
        <v>0.6676034345849491</v>
      </c>
      <c r="BG23" s="1"/>
      <c r="BH23" s="1">
        <f t="shared" si="42"/>
        <v>15.190798286782432</v>
      </c>
      <c r="BI23" s="1">
        <f t="shared" si="43"/>
        <v>6.218115121249915</v>
      </c>
      <c r="BJ23" s="1">
        <f t="shared" si="44"/>
        <v>5.116616608692102</v>
      </c>
      <c r="BK23" s="1">
        <f t="shared" si="45"/>
        <v>4.802083626056294</v>
      </c>
      <c r="BL23" s="1">
        <f t="shared" si="46"/>
        <v>4.695069126528968</v>
      </c>
      <c r="BM23" s="1">
        <f t="shared" si="47"/>
        <v>4.657209753904214</v>
      </c>
      <c r="BN23" s="1">
        <f t="shared" si="48"/>
        <v>4.643978241604173</v>
      </c>
    </row>
    <row r="24" spans="7:66" ht="15">
      <c r="G24" s="11">
        <f t="shared" si="49"/>
        <v>15</v>
      </c>
      <c r="H24" s="11">
        <f t="shared" si="50"/>
        <v>16</v>
      </c>
      <c r="I24" s="11">
        <f t="shared" si="0"/>
        <v>6.033233298543825</v>
      </c>
      <c r="J24" s="12">
        <v>0</v>
      </c>
      <c r="K24" s="11">
        <f t="shared" si="27"/>
        <v>6.336649997067813</v>
      </c>
      <c r="L24" s="11">
        <f t="shared" si="28"/>
        <v>-1.724340605256259</v>
      </c>
      <c r="M24" s="11">
        <f t="shared" si="29"/>
        <v>-0.4034324083533152</v>
      </c>
      <c r="N24" s="11">
        <f t="shared" si="30"/>
        <v>-0.12537018566482772</v>
      </c>
      <c r="O24" s="11">
        <f t="shared" si="31"/>
        <v>-0.0415325717857149</v>
      </c>
      <c r="P24" s="11">
        <f t="shared" si="32"/>
        <v>-0.01366576473735126</v>
      </c>
      <c r="Q24" s="11">
        <f t="shared" si="33"/>
        <v>-0.004335671727720758</v>
      </c>
      <c r="R24" s="1"/>
      <c r="S24" s="1"/>
      <c r="T24" s="1">
        <f t="shared" si="2"/>
        <v>5</v>
      </c>
      <c r="U24" s="1">
        <f aca="true" t="shared" si="64" ref="U24:Z24">T24+1</f>
        <v>6</v>
      </c>
      <c r="V24" s="1">
        <f t="shared" si="64"/>
        <v>7</v>
      </c>
      <c r="W24" s="1">
        <f t="shared" si="64"/>
        <v>8</v>
      </c>
      <c r="X24" s="1">
        <f t="shared" si="64"/>
        <v>9</v>
      </c>
      <c r="Y24" s="1">
        <f t="shared" si="64"/>
        <v>10</v>
      </c>
      <c r="Z24" s="1">
        <f t="shared" si="64"/>
        <v>11</v>
      </c>
      <c r="AA24" s="1"/>
      <c r="AB24" s="1">
        <f t="shared" si="4"/>
        <v>0.012544512612494882</v>
      </c>
      <c r="AC24" s="1">
        <f t="shared" si="5"/>
        <v>0.016267422614910234</v>
      </c>
      <c r="AD24" s="1">
        <f t="shared" si="6"/>
        <v>0.017404431810309817</v>
      </c>
      <c r="AE24" s="1">
        <f t="shared" si="7"/>
        <v>0.01775905758854204</v>
      </c>
      <c r="AF24" s="1">
        <f t="shared" si="8"/>
        <v>0.017868561492937945</v>
      </c>
      <c r="AG24" s="1">
        <f t="shared" si="9"/>
        <v>0.017901387338076804</v>
      </c>
      <c r="AH24" s="1">
        <f t="shared" si="10"/>
        <v>0.017910828401095105</v>
      </c>
      <c r="AI24" s="1"/>
      <c r="AJ24" s="1">
        <f t="shared" si="11"/>
        <v>2.3144944647052625</v>
      </c>
      <c r="AK24" s="1">
        <f t="shared" si="12"/>
        <v>0.5901538594490038</v>
      </c>
      <c r="AL24" s="1">
        <f t="shared" si="13"/>
        <v>0.18672145109568822</v>
      </c>
      <c r="AM24" s="1">
        <f t="shared" si="14"/>
        <v>0.06135126543086085</v>
      </c>
      <c r="AN24" s="1">
        <f t="shared" si="15"/>
        <v>0.01981869364514586</v>
      </c>
      <c r="AO24" s="1">
        <f t="shared" si="16"/>
        <v>0.00615292890779452</v>
      </c>
      <c r="AP24" s="1">
        <f t="shared" si="17"/>
        <v>0.0018172571800735625</v>
      </c>
      <c r="AQ24" s="1"/>
      <c r="AR24" s="1">
        <f t="shared" si="35"/>
        <v>0.3836242277028946</v>
      </c>
      <c r="AS24" s="1">
        <f t="shared" si="36"/>
        <v>0.09781717865799135</v>
      </c>
      <c r="AT24" s="1">
        <f t="shared" si="37"/>
        <v>0.03094881995376428</v>
      </c>
      <c r="AU24" s="1">
        <f t="shared" si="38"/>
        <v>0.01016888663093279</v>
      </c>
      <c r="AV24" s="1">
        <f t="shared" si="39"/>
        <v>0.0032849208151670977</v>
      </c>
      <c r="AW24" s="1">
        <f t="shared" si="40"/>
        <v>0.0010198393802009255</v>
      </c>
      <c r="AX24" s="1">
        <f t="shared" si="41"/>
        <v>0.00030120784165800014</v>
      </c>
      <c r="AY24" s="1"/>
      <c r="AZ24" s="1">
        <f t="shared" si="19"/>
        <v>1.0502908943695612</v>
      </c>
      <c r="BA24" s="1">
        <f t="shared" si="20"/>
        <v>0.764483845324658</v>
      </c>
      <c r="BB24" s="1">
        <f t="shared" si="21"/>
        <v>0.6976154866204309</v>
      </c>
      <c r="BC24" s="1">
        <f t="shared" si="22"/>
        <v>0.6768355532975994</v>
      </c>
      <c r="BD24" s="1">
        <f t="shared" si="23"/>
        <v>0.6699515874818337</v>
      </c>
      <c r="BE24" s="1">
        <f t="shared" si="24"/>
        <v>0.6676865060468675</v>
      </c>
      <c r="BF24" s="1">
        <f t="shared" si="25"/>
        <v>0.6669678745083246</v>
      </c>
      <c r="BG24" s="1"/>
      <c r="BH24" s="1">
        <f t="shared" si="42"/>
        <v>6.336649997067813</v>
      </c>
      <c r="BI24" s="1">
        <f t="shared" si="43"/>
        <v>4.612309391811554</v>
      </c>
      <c r="BJ24" s="1">
        <f t="shared" si="44"/>
        <v>4.2088769834582385</v>
      </c>
      <c r="BK24" s="1">
        <f t="shared" si="45"/>
        <v>4.083506797793411</v>
      </c>
      <c r="BL24" s="1">
        <f t="shared" si="46"/>
        <v>4.041974226007696</v>
      </c>
      <c r="BM24" s="1">
        <f t="shared" si="47"/>
        <v>4.028308461270345</v>
      </c>
      <c r="BN24" s="1">
        <f t="shared" si="48"/>
        <v>4.023972789542624</v>
      </c>
    </row>
    <row r="25" spans="7:66" ht="15">
      <c r="G25" s="11">
        <f t="shared" si="49"/>
        <v>16</v>
      </c>
      <c r="H25" s="11">
        <f t="shared" si="50"/>
        <v>17</v>
      </c>
      <c r="I25" s="11">
        <f t="shared" si="0"/>
        <v>5.380602337443566</v>
      </c>
      <c r="J25" s="12">
        <v>0</v>
      </c>
      <c r="K25" s="11">
        <f t="shared" si="27"/>
        <v>10.373453615325673</v>
      </c>
      <c r="L25" s="11">
        <f t="shared" si="28"/>
        <v>-5.7553865455840265</v>
      </c>
      <c r="M25" s="11">
        <f t="shared" si="29"/>
        <v>-0.7425527922565727</v>
      </c>
      <c r="N25" s="11">
        <f t="shared" si="30"/>
        <v>-0.19921715671697626</v>
      </c>
      <c r="O25" s="11">
        <f t="shared" si="31"/>
        <v>-0.061607182735686994</v>
      </c>
      <c r="P25" s="11">
        <f t="shared" si="32"/>
        <v>-0.019366775805749192</v>
      </c>
      <c r="Q25" s="11">
        <f t="shared" si="33"/>
        <v>-0.00590909326293243</v>
      </c>
      <c r="R25" s="1"/>
      <c r="S25" s="1"/>
      <c r="T25" s="1">
        <f t="shared" si="2"/>
        <v>4</v>
      </c>
      <c r="U25" s="1">
        <f aca="true" t="shared" si="65" ref="U25:Z25">T25+1</f>
        <v>5</v>
      </c>
      <c r="V25" s="1">
        <f t="shared" si="65"/>
        <v>6</v>
      </c>
      <c r="W25" s="1">
        <f t="shared" si="65"/>
        <v>7</v>
      </c>
      <c r="X25" s="1">
        <f t="shared" si="65"/>
        <v>8</v>
      </c>
      <c r="Y25" s="1">
        <f t="shared" si="65"/>
        <v>9</v>
      </c>
      <c r="Z25" s="1">
        <f t="shared" si="65"/>
        <v>10</v>
      </c>
      <c r="AA25" s="1"/>
      <c r="AB25" s="1">
        <f t="shared" si="4"/>
        <v>0.011690906603260465</v>
      </c>
      <c r="AC25" s="1">
        <f t="shared" si="5"/>
        <v>0.023188570834218828</v>
      </c>
      <c r="AD25" s="1">
        <f t="shared" si="6"/>
        <v>0.026372935500997393</v>
      </c>
      <c r="AE25" s="1">
        <f t="shared" si="7"/>
        <v>0.027300847773392117</v>
      </c>
      <c r="AF25" s="1">
        <f t="shared" si="8"/>
        <v>0.02757267109335948</v>
      </c>
      <c r="AG25" s="1">
        <f t="shared" si="9"/>
        <v>0.02765050311667529</v>
      </c>
      <c r="AH25" s="1">
        <f t="shared" si="10"/>
        <v>0.027671926427829785</v>
      </c>
      <c r="AI25" s="1"/>
      <c r="AJ25" s="1">
        <f t="shared" si="11"/>
        <v>6.7863853903632965</v>
      </c>
      <c r="AK25" s="1">
        <f t="shared" si="12"/>
        <v>1.0309988447792693</v>
      </c>
      <c r="AL25" s="1">
        <f t="shared" si="13"/>
        <v>0.28844605252269656</v>
      </c>
      <c r="AM25" s="1">
        <f t="shared" si="14"/>
        <v>0.08922889580571981</v>
      </c>
      <c r="AN25" s="1">
        <f t="shared" si="15"/>
        <v>0.0276217130700329</v>
      </c>
      <c r="AO25" s="1">
        <f t="shared" si="16"/>
        <v>0.00825493726428403</v>
      </c>
      <c r="AP25" s="1">
        <f t="shared" si="17"/>
        <v>0.002345844001351127</v>
      </c>
      <c r="AQ25" s="1"/>
      <c r="AR25" s="1">
        <f t="shared" si="35"/>
        <v>1.2612687139387533</v>
      </c>
      <c r="AS25" s="1">
        <f t="shared" si="36"/>
        <v>0.19161402016360826</v>
      </c>
      <c r="AT25" s="1">
        <f t="shared" si="37"/>
        <v>0.05360850596882117</v>
      </c>
      <c r="AU25" s="1">
        <f t="shared" si="38"/>
        <v>0.016583439958901384</v>
      </c>
      <c r="AV25" s="1">
        <f t="shared" si="39"/>
        <v>0.00513357266301091</v>
      </c>
      <c r="AW25" s="1">
        <f t="shared" si="40"/>
        <v>0.0015342031888954128</v>
      </c>
      <c r="AX25" s="1">
        <f t="shared" si="41"/>
        <v>0.00043598167161070764</v>
      </c>
      <c r="AY25" s="1"/>
      <c r="AZ25" s="1">
        <f t="shared" si="19"/>
        <v>1.9279353806054198</v>
      </c>
      <c r="BA25" s="1">
        <f t="shared" si="20"/>
        <v>0.8582806868302749</v>
      </c>
      <c r="BB25" s="1">
        <f t="shared" si="21"/>
        <v>0.7202751726354878</v>
      </c>
      <c r="BC25" s="1">
        <f t="shared" si="22"/>
        <v>0.6832501066255681</v>
      </c>
      <c r="BD25" s="1">
        <f t="shared" si="23"/>
        <v>0.6718002393296776</v>
      </c>
      <c r="BE25" s="1">
        <f t="shared" si="24"/>
        <v>0.668200869855562</v>
      </c>
      <c r="BF25" s="1">
        <f t="shared" si="25"/>
        <v>0.6671026483382774</v>
      </c>
      <c r="BG25" s="1"/>
      <c r="BH25" s="1">
        <f t="shared" si="42"/>
        <v>10.373453615325673</v>
      </c>
      <c r="BI25" s="1">
        <f t="shared" si="43"/>
        <v>4.618067069741646</v>
      </c>
      <c r="BJ25" s="1">
        <f t="shared" si="44"/>
        <v>3.8755142774850735</v>
      </c>
      <c r="BK25" s="1">
        <f t="shared" si="45"/>
        <v>3.6762971207680972</v>
      </c>
      <c r="BL25" s="1">
        <f t="shared" si="46"/>
        <v>3.6146899380324102</v>
      </c>
      <c r="BM25" s="1">
        <f t="shared" si="47"/>
        <v>3.595323162226661</v>
      </c>
      <c r="BN25" s="1">
        <f t="shared" si="48"/>
        <v>3.5894140689637286</v>
      </c>
    </row>
    <row r="26" spans="7:66" ht="13.5">
      <c r="G26" s="11">
        <f t="shared" si="49"/>
        <v>17</v>
      </c>
      <c r="H26" s="11">
        <f t="shared" si="50"/>
        <v>18</v>
      </c>
      <c r="I26" s="11">
        <f t="shared" si="0"/>
        <v>5.042775693130948</v>
      </c>
      <c r="J26" s="12">
        <v>0</v>
      </c>
      <c r="K26" s="11">
        <f t="shared" si="27"/>
        <v>6.8976049185183825</v>
      </c>
      <c r="L26" s="11">
        <f t="shared" si="28"/>
        <v>-2.8479555168900923</v>
      </c>
      <c r="M26" s="11">
        <f t="shared" si="29"/>
        <v>-0.49283461152555885</v>
      </c>
      <c r="N26" s="11">
        <f t="shared" si="30"/>
        <v>-0.13613747600981885</v>
      </c>
      <c r="O26" s="11">
        <f t="shared" si="31"/>
        <v>-0.041328389939829346</v>
      </c>
      <c r="P26" s="11">
        <f t="shared" si="32"/>
        <v>-0.01251321422934426</v>
      </c>
      <c r="Q26" s="11">
        <f t="shared" si="33"/>
        <v>-0.003641226618584792</v>
      </c>
      <c r="R26" s="1"/>
      <c r="S26" s="1"/>
      <c r="T26" s="1">
        <f t="shared" si="2"/>
        <v>4</v>
      </c>
      <c r="U26" s="1">
        <f aca="true" t="shared" si="66" ref="U26:Z26">T26+1</f>
        <v>5</v>
      </c>
      <c r="V26" s="1">
        <f t="shared" si="66"/>
        <v>6</v>
      </c>
      <c r="W26" s="1">
        <f t="shared" si="66"/>
        <v>7</v>
      </c>
      <c r="X26" s="1">
        <f t="shared" si="66"/>
        <v>8</v>
      </c>
      <c r="Y26" s="1">
        <f t="shared" si="66"/>
        <v>9</v>
      </c>
      <c r="Z26" s="1">
        <f t="shared" si="66"/>
        <v>10</v>
      </c>
      <c r="AA26" s="1"/>
      <c r="AB26" s="1">
        <f t="shared" si="4"/>
        <v>0.020118069644281297</v>
      </c>
      <c r="AC26" s="1">
        <f t="shared" si="5"/>
        <v>0.030683823815657454</v>
      </c>
      <c r="AD26" s="1">
        <f t="shared" si="6"/>
        <v>0.03354953297085308</v>
      </c>
      <c r="AE26" s="1">
        <f t="shared" si="7"/>
        <v>0.03435912240692057</v>
      </c>
      <c r="AF26" s="1">
        <f t="shared" si="8"/>
        <v>0.03458711868216284</v>
      </c>
      <c r="AG26" s="1">
        <f t="shared" si="9"/>
        <v>0.03464946554273363</v>
      </c>
      <c r="AH26" s="1">
        <f t="shared" si="10"/>
        <v>0.03466577481994593</v>
      </c>
      <c r="AI26" s="1"/>
      <c r="AJ26" s="1">
        <f t="shared" si="11"/>
        <v>3.5357544564310843</v>
      </c>
      <c r="AK26" s="1">
        <f t="shared" si="12"/>
        <v>0.6877989395409912</v>
      </c>
      <c r="AL26" s="1">
        <f t="shared" si="13"/>
        <v>0.19496432801543315</v>
      </c>
      <c r="AM26" s="1">
        <f t="shared" si="14"/>
        <v>0.05882685200561427</v>
      </c>
      <c r="AN26" s="1">
        <f t="shared" si="15"/>
        <v>0.017498462065784776</v>
      </c>
      <c r="AO26" s="1">
        <f t="shared" si="16"/>
        <v>0.004985247836440397</v>
      </c>
      <c r="AP26" s="1">
        <f t="shared" si="17"/>
        <v>0.0013440212178557904</v>
      </c>
      <c r="AQ26" s="1"/>
      <c r="AR26" s="1">
        <f t="shared" si="35"/>
        <v>0.7011524350066446</v>
      </c>
      <c r="AS26" s="1">
        <f t="shared" si="36"/>
        <v>0.13639292750575469</v>
      </c>
      <c r="AT26" s="1">
        <f t="shared" si="37"/>
        <v>0.038662105927298164</v>
      </c>
      <c r="AU26" s="1">
        <f t="shared" si="38"/>
        <v>0.011665569834039154</v>
      </c>
      <c r="AV26" s="1">
        <f t="shared" si="39"/>
        <v>0.00347000603053204</v>
      </c>
      <c r="AW26" s="1">
        <f t="shared" si="40"/>
        <v>0.0009885920254654767</v>
      </c>
      <c r="AX26" s="1">
        <f t="shared" si="41"/>
        <v>0.00026652409300825303</v>
      </c>
      <c r="AY26" s="1"/>
      <c r="AZ26" s="1">
        <f t="shared" si="19"/>
        <v>1.3678191016733112</v>
      </c>
      <c r="BA26" s="1">
        <f t="shared" si="20"/>
        <v>0.8030595941724213</v>
      </c>
      <c r="BB26" s="1">
        <f t="shared" si="21"/>
        <v>0.7053287725939648</v>
      </c>
      <c r="BC26" s="1">
        <f t="shared" si="22"/>
        <v>0.6783322365007057</v>
      </c>
      <c r="BD26" s="1">
        <f t="shared" si="23"/>
        <v>0.6701366726971987</v>
      </c>
      <c r="BE26" s="1">
        <f t="shared" si="24"/>
        <v>0.6676552586921322</v>
      </c>
      <c r="BF26" s="1">
        <f t="shared" si="25"/>
        <v>0.6669331907596748</v>
      </c>
      <c r="BG26" s="1"/>
      <c r="BH26" s="1">
        <f t="shared" si="42"/>
        <v>6.8976049185183825</v>
      </c>
      <c r="BI26" s="1">
        <f t="shared" si="43"/>
        <v>4.04964940162829</v>
      </c>
      <c r="BJ26" s="1">
        <f t="shared" si="44"/>
        <v>3.5568147901027314</v>
      </c>
      <c r="BK26" s="1">
        <f t="shared" si="45"/>
        <v>3.4206773140929125</v>
      </c>
      <c r="BL26" s="1">
        <f t="shared" si="46"/>
        <v>3.379348924153083</v>
      </c>
      <c r="BM26" s="1">
        <f t="shared" si="47"/>
        <v>3.366835709923739</v>
      </c>
      <c r="BN26" s="1">
        <f t="shared" si="48"/>
        <v>3.363194483305154</v>
      </c>
    </row>
    <row r="27" spans="7:66" ht="13.5">
      <c r="G27" s="11">
        <f t="shared" si="49"/>
        <v>18</v>
      </c>
      <c r="H27" s="11">
        <f t="shared" si="50"/>
        <v>19</v>
      </c>
      <c r="I27" s="11">
        <f t="shared" si="0"/>
        <v>5.042775693130947</v>
      </c>
      <c r="J27" s="12">
        <v>0</v>
      </c>
      <c r="K27" s="11">
        <f t="shared" si="27"/>
        <v>6.897604918518377</v>
      </c>
      <c r="L27" s="11">
        <f t="shared" si="28"/>
        <v>-2.8479555168900887</v>
      </c>
      <c r="M27" s="11">
        <f t="shared" si="29"/>
        <v>-0.4928346115255575</v>
      </c>
      <c r="N27" s="11">
        <f t="shared" si="30"/>
        <v>-0.13613747600981885</v>
      </c>
      <c r="O27" s="11">
        <f t="shared" si="31"/>
        <v>-0.041328389939829346</v>
      </c>
      <c r="P27" s="11">
        <f t="shared" si="32"/>
        <v>-0.01251321422934426</v>
      </c>
      <c r="Q27" s="11">
        <f t="shared" si="33"/>
        <v>-0.003641226618585236</v>
      </c>
      <c r="R27" s="1"/>
      <c r="S27" s="1"/>
      <c r="T27" s="1">
        <f t="shared" si="2"/>
        <v>4</v>
      </c>
      <c r="U27" s="1">
        <f aca="true" t="shared" si="67" ref="U27:Z27">T27+1</f>
        <v>5</v>
      </c>
      <c r="V27" s="1">
        <f t="shared" si="67"/>
        <v>6</v>
      </c>
      <c r="W27" s="1">
        <f t="shared" si="67"/>
        <v>7</v>
      </c>
      <c r="X27" s="1">
        <f t="shared" si="67"/>
        <v>8</v>
      </c>
      <c r="Y27" s="1">
        <f t="shared" si="67"/>
        <v>9</v>
      </c>
      <c r="Z27" s="1">
        <f t="shared" si="67"/>
        <v>10</v>
      </c>
      <c r="AA27" s="1"/>
      <c r="AB27" s="1">
        <f t="shared" si="4"/>
        <v>0.02011806964428131</v>
      </c>
      <c r="AC27" s="1">
        <f t="shared" si="5"/>
        <v>0.03068382381565746</v>
      </c>
      <c r="AD27" s="1">
        <f t="shared" si="6"/>
        <v>0.03354953297085309</v>
      </c>
      <c r="AE27" s="1">
        <f t="shared" si="7"/>
        <v>0.03435912240692058</v>
      </c>
      <c r="AF27" s="1">
        <f t="shared" si="8"/>
        <v>0.034587118682162854</v>
      </c>
      <c r="AG27" s="1">
        <f t="shared" si="9"/>
        <v>0.03464946554273365</v>
      </c>
      <c r="AH27" s="1">
        <f t="shared" si="10"/>
        <v>0.03466577481994594</v>
      </c>
      <c r="AI27" s="1"/>
      <c r="AJ27" s="1">
        <f t="shared" si="11"/>
        <v>3.535754456431079</v>
      </c>
      <c r="AK27" s="1">
        <f t="shared" si="12"/>
        <v>0.6877989395409904</v>
      </c>
      <c r="AL27" s="1">
        <f t="shared" si="13"/>
        <v>0.19496432801543304</v>
      </c>
      <c r="AM27" s="1">
        <f t="shared" si="14"/>
        <v>0.058826852005614216</v>
      </c>
      <c r="AN27" s="1">
        <f t="shared" si="15"/>
        <v>0.01749846206578477</v>
      </c>
      <c r="AO27" s="1">
        <f t="shared" si="16"/>
        <v>0.004985247836440393</v>
      </c>
      <c r="AP27" s="1">
        <f t="shared" si="17"/>
        <v>0.001344021217855789</v>
      </c>
      <c r="AQ27" s="1"/>
      <c r="AR27" s="1">
        <f t="shared" si="35"/>
        <v>0.7011524350066437</v>
      </c>
      <c r="AS27" s="1">
        <f t="shared" si="36"/>
        <v>0.13639292750575455</v>
      </c>
      <c r="AT27" s="1">
        <f t="shared" si="37"/>
        <v>0.03866210592729815</v>
      </c>
      <c r="AU27" s="1">
        <f t="shared" si="38"/>
        <v>0.011665569834039146</v>
      </c>
      <c r="AV27" s="1">
        <f t="shared" si="39"/>
        <v>0.003470006030532039</v>
      </c>
      <c r="AW27" s="1">
        <f t="shared" si="40"/>
        <v>0.000988592025465476</v>
      </c>
      <c r="AX27" s="1">
        <f t="shared" si="41"/>
        <v>0.00026652409300825276</v>
      </c>
      <c r="AY27" s="1"/>
      <c r="AZ27" s="1">
        <f t="shared" si="19"/>
        <v>1.3678191016733103</v>
      </c>
      <c r="BA27" s="1">
        <f t="shared" si="20"/>
        <v>0.8030595941724212</v>
      </c>
      <c r="BB27" s="1">
        <f t="shared" si="21"/>
        <v>0.7053287725939648</v>
      </c>
      <c r="BC27" s="1">
        <f t="shared" si="22"/>
        <v>0.6783322365007057</v>
      </c>
      <c r="BD27" s="1">
        <f t="shared" si="23"/>
        <v>0.6701366726971987</v>
      </c>
      <c r="BE27" s="1">
        <f t="shared" si="24"/>
        <v>0.6676552586921322</v>
      </c>
      <c r="BF27" s="1">
        <f t="shared" si="25"/>
        <v>0.6669331907596748</v>
      </c>
      <c r="BG27" s="1"/>
      <c r="BH27" s="1">
        <f t="shared" si="42"/>
        <v>6.897604918518377</v>
      </c>
      <c r="BI27" s="1">
        <f t="shared" si="43"/>
        <v>4.0496494016282885</v>
      </c>
      <c r="BJ27" s="1">
        <f t="shared" si="44"/>
        <v>3.556814790102731</v>
      </c>
      <c r="BK27" s="1">
        <f t="shared" si="45"/>
        <v>3.420677314092912</v>
      </c>
      <c r="BL27" s="1">
        <f t="shared" si="46"/>
        <v>3.3793489241530827</v>
      </c>
      <c r="BM27" s="1">
        <f t="shared" si="47"/>
        <v>3.3668357099237385</v>
      </c>
      <c r="BN27" s="1">
        <f t="shared" si="48"/>
        <v>3.3631944833051532</v>
      </c>
    </row>
    <row r="28" spans="7:66" ht="13.5">
      <c r="G28" s="11">
        <f t="shared" si="49"/>
        <v>19</v>
      </c>
      <c r="H28" s="11">
        <f t="shared" si="50"/>
        <v>20</v>
      </c>
      <c r="I28" s="11">
        <f t="shared" si="0"/>
        <v>5.380602337443565</v>
      </c>
      <c r="J28" s="12">
        <v>0</v>
      </c>
      <c r="K28" s="11">
        <f t="shared" si="27"/>
        <v>10.37345361532566</v>
      </c>
      <c r="L28" s="11">
        <f t="shared" si="28"/>
        <v>-5.755386545584015</v>
      </c>
      <c r="M28" s="11">
        <f t="shared" si="29"/>
        <v>-0.7425527922565727</v>
      </c>
      <c r="N28" s="11">
        <f t="shared" si="30"/>
        <v>-0.1992171567169767</v>
      </c>
      <c r="O28" s="11">
        <f t="shared" si="31"/>
        <v>-0.061607182735686106</v>
      </c>
      <c r="P28" s="11">
        <f t="shared" si="32"/>
        <v>-0.019366775805749192</v>
      </c>
      <c r="Q28" s="11">
        <f t="shared" si="33"/>
        <v>-0.005909093262932874</v>
      </c>
      <c r="R28" s="1"/>
      <c r="S28" s="1"/>
      <c r="T28" s="1">
        <f t="shared" si="2"/>
        <v>4</v>
      </c>
      <c r="U28" s="1">
        <f aca="true" t="shared" si="68" ref="U28:Z28">T28+1</f>
        <v>5</v>
      </c>
      <c r="V28" s="1">
        <f t="shared" si="68"/>
        <v>6</v>
      </c>
      <c r="W28" s="1">
        <f t="shared" si="68"/>
        <v>7</v>
      </c>
      <c r="X28" s="1">
        <f t="shared" si="68"/>
        <v>8</v>
      </c>
      <c r="Y28" s="1">
        <f t="shared" si="68"/>
        <v>9</v>
      </c>
      <c r="Z28" s="1">
        <f t="shared" si="68"/>
        <v>10</v>
      </c>
      <c r="AA28" s="1"/>
      <c r="AB28" s="1">
        <f t="shared" si="4"/>
        <v>0.011690906603260491</v>
      </c>
      <c r="AC28" s="1">
        <f t="shared" si="5"/>
        <v>0.02318857083421886</v>
      </c>
      <c r="AD28" s="1">
        <f t="shared" si="6"/>
        <v>0.026372935500997417</v>
      </c>
      <c r="AE28" s="1">
        <f t="shared" si="7"/>
        <v>0.02730084777339215</v>
      </c>
      <c r="AF28" s="1">
        <f t="shared" si="8"/>
        <v>0.027572671093359508</v>
      </c>
      <c r="AG28" s="1">
        <f t="shared" si="9"/>
        <v>0.02765050311667532</v>
      </c>
      <c r="AH28" s="1">
        <f t="shared" si="10"/>
        <v>0.02767192642782982</v>
      </c>
      <c r="AI28" s="1"/>
      <c r="AJ28" s="1">
        <f t="shared" si="11"/>
        <v>6.786385390363283</v>
      </c>
      <c r="AK28" s="1">
        <f t="shared" si="12"/>
        <v>1.0309988447792684</v>
      </c>
      <c r="AL28" s="1">
        <f t="shared" si="13"/>
        <v>0.2884460525226962</v>
      </c>
      <c r="AM28" s="1">
        <f t="shared" si="14"/>
        <v>0.08922889580571967</v>
      </c>
      <c r="AN28" s="1">
        <f t="shared" si="15"/>
        <v>0.02762171307003285</v>
      </c>
      <c r="AO28" s="1">
        <f t="shared" si="16"/>
        <v>0.008254937264284015</v>
      </c>
      <c r="AP28" s="1">
        <f t="shared" si="17"/>
        <v>0.002345844001351122</v>
      </c>
      <c r="AQ28" s="1"/>
      <c r="AR28" s="1">
        <f t="shared" si="35"/>
        <v>1.261268713938751</v>
      </c>
      <c r="AS28" s="1">
        <f t="shared" si="36"/>
        <v>0.19161402016360815</v>
      </c>
      <c r="AT28" s="1">
        <f t="shared" si="37"/>
        <v>0.05360850596882111</v>
      </c>
      <c r="AU28" s="1">
        <f t="shared" si="38"/>
        <v>0.01658343995890136</v>
      </c>
      <c r="AV28" s="1">
        <f t="shared" si="39"/>
        <v>0.0051335726630109026</v>
      </c>
      <c r="AW28" s="1">
        <f t="shared" si="40"/>
        <v>0.0015342031888954102</v>
      </c>
      <c r="AX28" s="1">
        <f t="shared" si="41"/>
        <v>0.0004359816716107068</v>
      </c>
      <c r="AY28" s="1"/>
      <c r="AZ28" s="1">
        <f t="shared" si="19"/>
        <v>1.9279353806054176</v>
      </c>
      <c r="BA28" s="1">
        <f t="shared" si="20"/>
        <v>0.8582806868302748</v>
      </c>
      <c r="BB28" s="1">
        <f t="shared" si="21"/>
        <v>0.7202751726354877</v>
      </c>
      <c r="BC28" s="1">
        <f t="shared" si="22"/>
        <v>0.683250106625568</v>
      </c>
      <c r="BD28" s="1">
        <f t="shared" si="23"/>
        <v>0.6718002393296776</v>
      </c>
      <c r="BE28" s="1">
        <f t="shared" si="24"/>
        <v>0.668200869855562</v>
      </c>
      <c r="BF28" s="1">
        <f t="shared" si="25"/>
        <v>0.6671026483382774</v>
      </c>
      <c r="BG28" s="1"/>
      <c r="BH28" s="1">
        <f t="shared" si="42"/>
        <v>10.37345361532566</v>
      </c>
      <c r="BI28" s="1">
        <f t="shared" si="43"/>
        <v>4.618067069741645</v>
      </c>
      <c r="BJ28" s="1">
        <f t="shared" si="44"/>
        <v>3.8755142774850726</v>
      </c>
      <c r="BK28" s="1">
        <f t="shared" si="45"/>
        <v>3.676297120768096</v>
      </c>
      <c r="BL28" s="1">
        <f t="shared" si="46"/>
        <v>3.61468993803241</v>
      </c>
      <c r="BM28" s="1">
        <f t="shared" si="47"/>
        <v>3.5953231622266606</v>
      </c>
      <c r="BN28" s="1">
        <f t="shared" si="48"/>
        <v>3.5894140689637277</v>
      </c>
    </row>
    <row r="29" spans="7:66" ht="13.5">
      <c r="G29" s="11">
        <f t="shared" si="49"/>
        <v>20</v>
      </c>
      <c r="H29" s="11">
        <f t="shared" si="50"/>
        <v>21</v>
      </c>
      <c r="I29" s="11">
        <f t="shared" si="0"/>
        <v>6.033233298543822</v>
      </c>
      <c r="J29" s="12">
        <v>0</v>
      </c>
      <c r="K29" s="11">
        <f t="shared" si="27"/>
        <v>6.336649997067799</v>
      </c>
      <c r="L29" s="11">
        <f t="shared" si="28"/>
        <v>-1.7243406052562502</v>
      </c>
      <c r="M29" s="11">
        <f t="shared" si="29"/>
        <v>-0.4034324083533143</v>
      </c>
      <c r="N29" s="11">
        <f t="shared" si="30"/>
        <v>-0.12537018566482683</v>
      </c>
      <c r="O29" s="11">
        <f t="shared" si="31"/>
        <v>-0.0415325717857149</v>
      </c>
      <c r="P29" s="11">
        <f t="shared" si="32"/>
        <v>-0.01366576473735126</v>
      </c>
      <c r="Q29" s="11">
        <f t="shared" si="33"/>
        <v>-0.004335671727720758</v>
      </c>
      <c r="R29" s="1"/>
      <c r="S29" s="1"/>
      <c r="T29" s="1">
        <f t="shared" si="2"/>
        <v>5</v>
      </c>
      <c r="U29" s="1">
        <f aca="true" t="shared" si="69" ref="U29:Z29">T29+1</f>
        <v>6</v>
      </c>
      <c r="V29" s="1">
        <f t="shared" si="69"/>
        <v>7</v>
      </c>
      <c r="W29" s="1">
        <f t="shared" si="69"/>
        <v>8</v>
      </c>
      <c r="X29" s="1">
        <f t="shared" si="69"/>
        <v>9</v>
      </c>
      <c r="Y29" s="1">
        <f t="shared" si="69"/>
        <v>10</v>
      </c>
      <c r="Z29" s="1">
        <f t="shared" si="69"/>
        <v>11</v>
      </c>
      <c r="AA29" s="1"/>
      <c r="AB29" s="1">
        <f t="shared" si="4"/>
        <v>0.01254451261249493</v>
      </c>
      <c r="AC29" s="1">
        <f t="shared" si="5"/>
        <v>0.01626742261491028</v>
      </c>
      <c r="AD29" s="1">
        <f t="shared" si="6"/>
        <v>0.01740443181030987</v>
      </c>
      <c r="AE29" s="1">
        <f t="shared" si="7"/>
        <v>0.01775905758854209</v>
      </c>
      <c r="AF29" s="1">
        <f t="shared" si="8"/>
        <v>0.017868561492937994</v>
      </c>
      <c r="AG29" s="1">
        <f t="shared" si="9"/>
        <v>0.017901387338076856</v>
      </c>
      <c r="AH29" s="1">
        <f t="shared" si="10"/>
        <v>0.017910828401095154</v>
      </c>
      <c r="AI29" s="1"/>
      <c r="AJ29" s="1">
        <f t="shared" si="11"/>
        <v>2.3144944647052523</v>
      </c>
      <c r="AK29" s="1">
        <f t="shared" si="12"/>
        <v>0.5901538594490014</v>
      </c>
      <c r="AL29" s="1">
        <f t="shared" si="13"/>
        <v>0.18672145109568755</v>
      </c>
      <c r="AM29" s="1">
        <f t="shared" si="14"/>
        <v>0.06135126543086061</v>
      </c>
      <c r="AN29" s="1">
        <f t="shared" si="15"/>
        <v>0.019818693645145772</v>
      </c>
      <c r="AO29" s="1">
        <f t="shared" si="16"/>
        <v>0.006152928907794491</v>
      </c>
      <c r="AP29" s="1">
        <f t="shared" si="17"/>
        <v>0.001817257180073553</v>
      </c>
      <c r="AQ29" s="1"/>
      <c r="AR29" s="1">
        <f t="shared" si="35"/>
        <v>0.3836242277028932</v>
      </c>
      <c r="AS29" s="1">
        <f t="shared" si="36"/>
        <v>0.09781717865799101</v>
      </c>
      <c r="AT29" s="1">
        <f t="shared" si="37"/>
        <v>0.030948819953764188</v>
      </c>
      <c r="AU29" s="1">
        <f t="shared" si="38"/>
        <v>0.010168886630932758</v>
      </c>
      <c r="AV29" s="1">
        <f t="shared" si="39"/>
        <v>0.003284920815167085</v>
      </c>
      <c r="AW29" s="1">
        <f t="shared" si="40"/>
        <v>0.0010198393802009213</v>
      </c>
      <c r="AX29" s="1">
        <f t="shared" si="41"/>
        <v>0.0003012078416579987</v>
      </c>
      <c r="AY29" s="1"/>
      <c r="AZ29" s="1">
        <f t="shared" si="19"/>
        <v>1.0502908943695597</v>
      </c>
      <c r="BA29" s="1">
        <f t="shared" si="20"/>
        <v>0.7644838453246576</v>
      </c>
      <c r="BB29" s="1">
        <f t="shared" si="21"/>
        <v>0.6976154866204308</v>
      </c>
      <c r="BC29" s="1">
        <f t="shared" si="22"/>
        <v>0.6768355532975994</v>
      </c>
      <c r="BD29" s="1">
        <f t="shared" si="23"/>
        <v>0.6699515874818337</v>
      </c>
      <c r="BE29" s="1">
        <f t="shared" si="24"/>
        <v>0.6676865060468675</v>
      </c>
      <c r="BF29" s="1">
        <f t="shared" si="25"/>
        <v>0.6669678745083246</v>
      </c>
      <c r="BG29" s="1"/>
      <c r="BH29" s="1">
        <f t="shared" si="42"/>
        <v>6.336649997067799</v>
      </c>
      <c r="BI29" s="1">
        <f t="shared" si="43"/>
        <v>4.612309391811549</v>
      </c>
      <c r="BJ29" s="1">
        <f t="shared" si="44"/>
        <v>4.208876983458235</v>
      </c>
      <c r="BK29" s="1">
        <f t="shared" si="45"/>
        <v>4.083506797793408</v>
      </c>
      <c r="BL29" s="1">
        <f t="shared" si="46"/>
        <v>4.041974226007693</v>
      </c>
      <c r="BM29" s="1">
        <f t="shared" si="47"/>
        <v>4.028308461270342</v>
      </c>
      <c r="BN29" s="1">
        <f t="shared" si="48"/>
        <v>4.023972789542621</v>
      </c>
    </row>
    <row r="30" spans="7:66" ht="13.5">
      <c r="G30" s="11">
        <f t="shared" si="49"/>
        <v>21</v>
      </c>
      <c r="H30" s="11">
        <f t="shared" si="50"/>
        <v>22</v>
      </c>
      <c r="I30" s="11">
        <f t="shared" si="0"/>
        <v>6.956192854956395</v>
      </c>
      <c r="J30" s="12">
        <v>0</v>
      </c>
      <c r="K30" s="11">
        <f t="shared" si="27"/>
        <v>15.190798286782382</v>
      </c>
      <c r="L30" s="11">
        <f t="shared" si="28"/>
        <v>-8.972683165532471</v>
      </c>
      <c r="M30" s="11">
        <f t="shared" si="29"/>
        <v>-1.1014985125578107</v>
      </c>
      <c r="N30" s="11">
        <f t="shared" si="30"/>
        <v>-0.3145329826358072</v>
      </c>
      <c r="O30" s="11">
        <f t="shared" si="31"/>
        <v>-0.10701449952732567</v>
      </c>
      <c r="P30" s="11">
        <f t="shared" si="32"/>
        <v>-0.03785937262475425</v>
      </c>
      <c r="Q30" s="11">
        <f t="shared" si="33"/>
        <v>-0.013231512300040826</v>
      </c>
      <c r="R30" s="1"/>
      <c r="S30" s="1"/>
      <c r="T30" s="1">
        <f t="shared" si="2"/>
        <v>5</v>
      </c>
      <c r="U30" s="1">
        <f aca="true" t="shared" si="70" ref="U30:Z30">T30+1</f>
        <v>6</v>
      </c>
      <c r="V30" s="1">
        <f t="shared" si="70"/>
        <v>7</v>
      </c>
      <c r="W30" s="1">
        <f t="shared" si="70"/>
        <v>8</v>
      </c>
      <c r="X30" s="1">
        <f t="shared" si="70"/>
        <v>9</v>
      </c>
      <c r="Y30" s="1">
        <f t="shared" si="70"/>
        <v>10</v>
      </c>
      <c r="Z30" s="1">
        <f t="shared" si="70"/>
        <v>11</v>
      </c>
      <c r="AA30" s="1"/>
      <c r="AB30" s="1">
        <f t="shared" si="4"/>
        <v>0.0033467725197766827</v>
      </c>
      <c r="AC30" s="1">
        <f t="shared" si="5"/>
        <v>0.007634009033721737</v>
      </c>
      <c r="AD30" s="1">
        <f t="shared" si="6"/>
        <v>0.009001669326728167</v>
      </c>
      <c r="AE30" s="1">
        <f t="shared" si="7"/>
        <v>0.009456467001540165</v>
      </c>
      <c r="AF30" s="1">
        <f t="shared" si="8"/>
        <v>0.009608871405746774</v>
      </c>
      <c r="AG30" s="1">
        <f t="shared" si="9"/>
        <v>0.009659168514069085</v>
      </c>
      <c r="AH30" s="1">
        <f t="shared" si="10"/>
        <v>0.009675272115610034</v>
      </c>
      <c r="AI30" s="1"/>
      <c r="AJ30" s="1">
        <f t="shared" si="11"/>
        <v>10.55333638347812</v>
      </c>
      <c r="AK30" s="1">
        <f t="shared" si="12"/>
        <v>1.5806532179456478</v>
      </c>
      <c r="AL30" s="1">
        <f t="shared" si="13"/>
        <v>0.47915470538783667</v>
      </c>
      <c r="AM30" s="1">
        <f t="shared" si="14"/>
        <v>0.16462172275202921</v>
      </c>
      <c r="AN30" s="1">
        <f t="shared" si="15"/>
        <v>0.05760722322470312</v>
      </c>
      <c r="AO30" s="1">
        <f t="shared" si="16"/>
        <v>0.0197478505999495</v>
      </c>
      <c r="AP30" s="1">
        <f t="shared" si="17"/>
        <v>0.00651633829990876</v>
      </c>
      <c r="AQ30" s="1"/>
      <c r="AR30" s="1">
        <f t="shared" si="35"/>
        <v>1.5171138298672533</v>
      </c>
      <c r="AS30" s="1">
        <f t="shared" si="36"/>
        <v>0.22722964283823843</v>
      </c>
      <c r="AT30" s="1">
        <f t="shared" si="37"/>
        <v>0.06888174542866958</v>
      </c>
      <c r="AU30" s="1">
        <f t="shared" si="38"/>
        <v>0.023665491481411945</v>
      </c>
      <c r="AV30" s="1">
        <f t="shared" si="39"/>
        <v>0.008281429860538885</v>
      </c>
      <c r="AW30" s="1">
        <f t="shared" si="40"/>
        <v>0.0028388877381222764</v>
      </c>
      <c r="AX30" s="1">
        <f t="shared" si="41"/>
        <v>0.0009367679182824508</v>
      </c>
      <c r="AY30" s="1"/>
      <c r="AZ30" s="1">
        <f t="shared" si="19"/>
        <v>2.18378049653392</v>
      </c>
      <c r="BA30" s="1">
        <f t="shared" si="20"/>
        <v>0.8938963095049051</v>
      </c>
      <c r="BB30" s="1">
        <f t="shared" si="21"/>
        <v>0.7355484120953362</v>
      </c>
      <c r="BC30" s="1">
        <f t="shared" si="22"/>
        <v>0.6903321581480786</v>
      </c>
      <c r="BD30" s="1">
        <f t="shared" si="23"/>
        <v>0.6749480965272056</v>
      </c>
      <c r="BE30" s="1">
        <f t="shared" si="24"/>
        <v>0.6695055544047889</v>
      </c>
      <c r="BF30" s="1">
        <f t="shared" si="25"/>
        <v>0.6676034345849491</v>
      </c>
      <c r="BG30" s="1"/>
      <c r="BH30" s="1">
        <f t="shared" si="42"/>
        <v>15.190798286782382</v>
      </c>
      <c r="BI30" s="1">
        <f t="shared" si="43"/>
        <v>6.218115121249911</v>
      </c>
      <c r="BJ30" s="1">
        <f t="shared" si="44"/>
        <v>5.1166166086921</v>
      </c>
      <c r="BK30" s="1">
        <f t="shared" si="45"/>
        <v>4.802083626056293</v>
      </c>
      <c r="BL30" s="1">
        <f t="shared" si="46"/>
        <v>4.695069126528967</v>
      </c>
      <c r="BM30" s="1">
        <f t="shared" si="47"/>
        <v>4.657209753904213</v>
      </c>
      <c r="BN30" s="1">
        <f t="shared" si="48"/>
        <v>4.643978241604172</v>
      </c>
    </row>
    <row r="31" spans="7:66" ht="13.5">
      <c r="G31" s="11">
        <f t="shared" si="49"/>
        <v>22</v>
      </c>
      <c r="H31" s="11">
        <f t="shared" si="50"/>
        <v>23</v>
      </c>
      <c r="I31" s="11">
        <f t="shared" si="0"/>
        <v>8.086582838174552</v>
      </c>
      <c r="J31" s="12">
        <v>0</v>
      </c>
      <c r="K31" s="11">
        <f t="shared" si="27"/>
        <v>11.911609077653036</v>
      </c>
      <c r="L31" s="11">
        <f t="shared" si="28"/>
        <v>-5.094964594704623</v>
      </c>
      <c r="M31" s="11">
        <f t="shared" si="29"/>
        <v>-0.9480489168074158</v>
      </c>
      <c r="N31" s="11">
        <f t="shared" si="30"/>
        <v>-0.3017802062489574</v>
      </c>
      <c r="O31" s="11">
        <f t="shared" si="31"/>
        <v>-0.11020578289394845</v>
      </c>
      <c r="P31" s="11">
        <f t="shared" si="32"/>
        <v>-0.0415626130078115</v>
      </c>
      <c r="Q31" s="11">
        <f t="shared" si="33"/>
        <v>-0.01550686169043658</v>
      </c>
      <c r="R31" s="1"/>
      <c r="S31" s="1"/>
      <c r="T31" s="1">
        <f t="shared" si="2"/>
        <v>6</v>
      </c>
      <c r="U31" s="1">
        <f aca="true" t="shared" si="71" ref="U31:Z31">T31+1</f>
        <v>7</v>
      </c>
      <c r="V31" s="1">
        <f t="shared" si="71"/>
        <v>8</v>
      </c>
      <c r="W31" s="1">
        <f t="shared" si="71"/>
        <v>9</v>
      </c>
      <c r="X31" s="1">
        <f t="shared" si="71"/>
        <v>10</v>
      </c>
      <c r="Y31" s="1">
        <f t="shared" si="71"/>
        <v>11</v>
      </c>
      <c r="Z31" s="1">
        <f t="shared" si="71"/>
        <v>12</v>
      </c>
      <c r="AA31" s="1"/>
      <c r="AB31" s="1">
        <f t="shared" si="4"/>
        <v>0.002192325741267609</v>
      </c>
      <c r="AC31" s="1">
        <f t="shared" si="5"/>
        <v>0.0037240794695807566</v>
      </c>
      <c r="AD31" s="1">
        <f t="shared" si="6"/>
        <v>0.004258987321225536</v>
      </c>
      <c r="AE31" s="1">
        <f t="shared" si="7"/>
        <v>0.004451061193857771</v>
      </c>
      <c r="AF31" s="1">
        <f t="shared" si="8"/>
        <v>0.004520182602172901</v>
      </c>
      <c r="AG31" s="1">
        <f t="shared" si="9"/>
        <v>0.004544663287875094</v>
      </c>
      <c r="AH31" s="1">
        <f t="shared" si="10"/>
        <v>0.004553091286062511</v>
      </c>
      <c r="AI31" s="1"/>
      <c r="AJ31" s="1">
        <f t="shared" si="11"/>
        <v>6.520553852203336</v>
      </c>
      <c r="AK31" s="1">
        <f t="shared" si="12"/>
        <v>1.425589257498712</v>
      </c>
      <c r="AL31" s="1">
        <f t="shared" si="13"/>
        <v>0.47754034069129603</v>
      </c>
      <c r="AM31" s="1">
        <f t="shared" si="14"/>
        <v>0.17576013444233893</v>
      </c>
      <c r="AN31" s="1">
        <f t="shared" si="15"/>
        <v>0.06555435154839086</v>
      </c>
      <c r="AO31" s="1">
        <f t="shared" si="16"/>
        <v>0.023991738540578428</v>
      </c>
      <c r="AP31" s="1">
        <f t="shared" si="17"/>
        <v>0.008484876850142634</v>
      </c>
      <c r="AQ31" s="1"/>
      <c r="AR31" s="1">
        <f t="shared" si="35"/>
        <v>0.8063423058527985</v>
      </c>
      <c r="AS31" s="1">
        <f t="shared" si="36"/>
        <v>0.1762906886662799</v>
      </c>
      <c r="AT31" s="1">
        <f t="shared" si="37"/>
        <v>0.05905341604082238</v>
      </c>
      <c r="AU31" s="1">
        <f t="shared" si="38"/>
        <v>0.021734784390338928</v>
      </c>
      <c r="AV31" s="1">
        <f t="shared" si="39"/>
        <v>0.008106557845289934</v>
      </c>
      <c r="AW31" s="1">
        <f t="shared" si="40"/>
        <v>0.0029668574502594563</v>
      </c>
      <c r="AX31" s="1">
        <f t="shared" si="41"/>
        <v>0.001049253686005397</v>
      </c>
      <c r="AY31" s="1"/>
      <c r="AZ31" s="1">
        <f t="shared" si="19"/>
        <v>1.473008972519465</v>
      </c>
      <c r="BA31" s="1">
        <f t="shared" si="20"/>
        <v>0.8429573553329466</v>
      </c>
      <c r="BB31" s="1">
        <f t="shared" si="21"/>
        <v>0.725720082707489</v>
      </c>
      <c r="BC31" s="1">
        <f t="shared" si="22"/>
        <v>0.6884014510570056</v>
      </c>
      <c r="BD31" s="1">
        <f t="shared" si="23"/>
        <v>0.6747732245119565</v>
      </c>
      <c r="BE31" s="1">
        <f t="shared" si="24"/>
        <v>0.6696335241169261</v>
      </c>
      <c r="BF31" s="1">
        <f t="shared" si="25"/>
        <v>0.667715920352672</v>
      </c>
      <c r="BG31" s="1"/>
      <c r="BH31" s="1">
        <f t="shared" si="42"/>
        <v>11.911609077653036</v>
      </c>
      <c r="BI31" s="1">
        <f t="shared" si="43"/>
        <v>6.816644482948413</v>
      </c>
      <c r="BJ31" s="1">
        <f t="shared" si="44"/>
        <v>5.868595566140997</v>
      </c>
      <c r="BK31" s="1">
        <f t="shared" si="45"/>
        <v>5.56681535989204</v>
      </c>
      <c r="BL31" s="1">
        <f t="shared" si="46"/>
        <v>5.456609576998091</v>
      </c>
      <c r="BM31" s="1">
        <f t="shared" si="47"/>
        <v>5.41504696399028</v>
      </c>
      <c r="BN31" s="1">
        <f t="shared" si="48"/>
        <v>5.399540102299843</v>
      </c>
    </row>
    <row r="32" spans="7:66" ht="13.5">
      <c r="G32" s="11">
        <f t="shared" si="49"/>
        <v>23</v>
      </c>
      <c r="H32" s="11">
        <f t="shared" si="50"/>
        <v>24</v>
      </c>
      <c r="I32" s="11">
        <f t="shared" si="0"/>
        <v>9.34736903889974</v>
      </c>
      <c r="J32" s="12">
        <v>0</v>
      </c>
      <c r="K32" s="11">
        <f t="shared" si="27"/>
        <v>11.867729208674282</v>
      </c>
      <c r="L32" s="11">
        <f t="shared" si="28"/>
        <v>-4.178998743929115</v>
      </c>
      <c r="M32" s="11">
        <f t="shared" si="29"/>
        <v>-0.9330203187547665</v>
      </c>
      <c r="N32" s="11">
        <f t="shared" si="30"/>
        <v>-0.3195191938903559</v>
      </c>
      <c r="O32" s="11">
        <f t="shared" si="31"/>
        <v>-0.1236688313330001</v>
      </c>
      <c r="P32" s="11">
        <f t="shared" si="32"/>
        <v>-0.049416786537806345</v>
      </c>
      <c r="Q32" s="11">
        <f t="shared" si="33"/>
        <v>-0.019608121145351376</v>
      </c>
      <c r="R32" s="1"/>
      <c r="S32" s="1"/>
      <c r="T32" s="1">
        <f t="shared" si="2"/>
        <v>7</v>
      </c>
      <c r="U32" s="1">
        <f aca="true" t="shared" si="72" ref="U32:Z32">T32+1</f>
        <v>8</v>
      </c>
      <c r="V32" s="1">
        <f t="shared" si="72"/>
        <v>9</v>
      </c>
      <c r="W32" s="1">
        <f t="shared" si="72"/>
        <v>10</v>
      </c>
      <c r="X32" s="1">
        <f t="shared" si="72"/>
        <v>11</v>
      </c>
      <c r="Y32" s="1">
        <f t="shared" si="72"/>
        <v>12</v>
      </c>
      <c r="Z32" s="1">
        <f t="shared" si="72"/>
        <v>13</v>
      </c>
      <c r="AA32" s="1"/>
      <c r="AB32" s="1">
        <f t="shared" si="4"/>
        <v>0.0010537268116624216</v>
      </c>
      <c r="AC32" s="1">
        <f t="shared" si="5"/>
        <v>0.001620776405711753</v>
      </c>
      <c r="AD32" s="1">
        <f t="shared" si="6"/>
        <v>0.0018341846286077292</v>
      </c>
      <c r="AE32" s="1">
        <f t="shared" si="7"/>
        <v>0.0019161635973712404</v>
      </c>
      <c r="AF32" s="1">
        <f t="shared" si="8"/>
        <v>0.0019476575853598973</v>
      </c>
      <c r="AG32" s="1">
        <f t="shared" si="9"/>
        <v>0.001959577286477753</v>
      </c>
      <c r="AH32" s="1">
        <f t="shared" si="10"/>
        <v>0.0019639746537508745</v>
      </c>
      <c r="AI32" s="1"/>
      <c r="AJ32" s="1">
        <f t="shared" si="11"/>
        <v>5.636149849407787</v>
      </c>
      <c r="AK32" s="1">
        <f t="shared" si="12"/>
        <v>1.4571511054786728</v>
      </c>
      <c r="AL32" s="1">
        <f t="shared" si="13"/>
        <v>0.5241307867239069</v>
      </c>
      <c r="AM32" s="1">
        <f t="shared" si="14"/>
        <v>0.20461159283355201</v>
      </c>
      <c r="AN32" s="1">
        <f t="shared" si="15"/>
        <v>0.08094276150055116</v>
      </c>
      <c r="AO32" s="1">
        <f t="shared" si="16"/>
        <v>0.031525974962744126</v>
      </c>
      <c r="AP32" s="1">
        <f t="shared" si="17"/>
        <v>0.011917853817393884</v>
      </c>
      <c r="AQ32" s="1"/>
      <c r="AR32" s="1">
        <f t="shared" si="35"/>
        <v>0.602966441781912</v>
      </c>
      <c r="AS32" s="1">
        <f t="shared" si="36"/>
        <v>0.15588890300732056</v>
      </c>
      <c r="AT32" s="1">
        <f t="shared" si="37"/>
        <v>0.05607254667518736</v>
      </c>
      <c r="AU32" s="1">
        <f t="shared" si="38"/>
        <v>0.021889752290943722</v>
      </c>
      <c r="AV32" s="1">
        <f t="shared" si="39"/>
        <v>0.008659416480049316</v>
      </c>
      <c r="AW32" s="1">
        <f t="shared" si="40"/>
        <v>0.003372711062497537</v>
      </c>
      <c r="AX32" s="1">
        <f t="shared" si="41"/>
        <v>0.0012749955380810245</v>
      </c>
      <c r="AY32" s="1"/>
      <c r="AZ32" s="1">
        <f t="shared" si="19"/>
        <v>1.2696331084485788</v>
      </c>
      <c r="BA32" s="1">
        <f t="shared" si="20"/>
        <v>0.8225555696739872</v>
      </c>
      <c r="BB32" s="1">
        <f t="shared" si="21"/>
        <v>0.722739213341854</v>
      </c>
      <c r="BC32" s="1">
        <f t="shared" si="22"/>
        <v>0.6885564189576103</v>
      </c>
      <c r="BD32" s="1">
        <f t="shared" si="23"/>
        <v>0.6753260831467159</v>
      </c>
      <c r="BE32" s="1">
        <f t="shared" si="24"/>
        <v>0.6700393777291642</v>
      </c>
      <c r="BF32" s="1">
        <f t="shared" si="25"/>
        <v>0.6679416622047476</v>
      </c>
      <c r="BG32" s="1"/>
      <c r="BH32" s="1">
        <f t="shared" si="42"/>
        <v>11.867729208674282</v>
      </c>
      <c r="BI32" s="1">
        <f t="shared" si="43"/>
        <v>7.688730464745167</v>
      </c>
      <c r="BJ32" s="1">
        <f t="shared" si="44"/>
        <v>6.755710145990401</v>
      </c>
      <c r="BK32" s="1">
        <f t="shared" si="45"/>
        <v>6.436190952100045</v>
      </c>
      <c r="BL32" s="1">
        <f t="shared" si="46"/>
        <v>6.312522120767045</v>
      </c>
      <c r="BM32" s="1">
        <f t="shared" si="47"/>
        <v>6.263105334229238</v>
      </c>
      <c r="BN32" s="1">
        <f t="shared" si="48"/>
        <v>6.243497213083887</v>
      </c>
    </row>
    <row r="33" spans="7:8" ht="13.5">
      <c r="G33" s="1">
        <f>H32</f>
        <v>24</v>
      </c>
      <c r="H33" s="1">
        <f>G33+1</f>
        <v>25</v>
      </c>
    </row>
    <row r="35" spans="8:31" ht="15.75">
      <c r="H35" s="22" t="s">
        <v>46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7:31" ht="13.5">
      <c r="G36" s="15" t="s">
        <v>1</v>
      </c>
      <c r="H36" s="15">
        <v>0</v>
      </c>
      <c r="I36" s="15">
        <v>1</v>
      </c>
      <c r="J36" s="15">
        <v>2</v>
      </c>
      <c r="K36" s="15">
        <v>3</v>
      </c>
      <c r="L36" s="15">
        <v>4</v>
      </c>
      <c r="M36" s="15">
        <v>5</v>
      </c>
      <c r="N36" s="15">
        <v>6</v>
      </c>
      <c r="O36" s="15">
        <v>7</v>
      </c>
      <c r="P36" s="15">
        <v>8</v>
      </c>
      <c r="Q36" s="15">
        <v>9</v>
      </c>
      <c r="R36" s="15">
        <v>10</v>
      </c>
      <c r="S36" s="15">
        <v>11</v>
      </c>
      <c r="T36" s="15">
        <v>12</v>
      </c>
      <c r="U36" s="15">
        <v>13</v>
      </c>
      <c r="V36" s="15">
        <v>14</v>
      </c>
      <c r="W36" s="15">
        <v>15</v>
      </c>
      <c r="X36" s="15">
        <v>16</v>
      </c>
      <c r="Y36" s="15">
        <v>17</v>
      </c>
      <c r="Z36" s="15">
        <v>18</v>
      </c>
      <c r="AA36" s="15">
        <v>19</v>
      </c>
      <c r="AB36" s="15">
        <v>20</v>
      </c>
      <c r="AC36" s="15">
        <v>21</v>
      </c>
      <c r="AD36" s="15">
        <v>22</v>
      </c>
      <c r="AE36" s="15">
        <v>23</v>
      </c>
    </row>
    <row r="37" spans="7:31" ht="13.5">
      <c r="G37" s="15">
        <v>0</v>
      </c>
      <c r="H37" s="11">
        <f>J9</f>
        <v>1</v>
      </c>
      <c r="I37" s="11">
        <f>H60</f>
        <v>0</v>
      </c>
      <c r="J37" s="11">
        <f aca="true" t="shared" si="73" ref="J37:AE37">I60</f>
        <v>0</v>
      </c>
      <c r="K37" s="11">
        <f t="shared" si="73"/>
        <v>0</v>
      </c>
      <c r="L37" s="11">
        <f t="shared" si="73"/>
        <v>0</v>
      </c>
      <c r="M37" s="11">
        <f t="shared" si="73"/>
        <v>0</v>
      </c>
      <c r="N37" s="11">
        <f t="shared" si="73"/>
        <v>0</v>
      </c>
      <c r="O37" s="11">
        <f t="shared" si="73"/>
        <v>0</v>
      </c>
      <c r="P37" s="11">
        <f t="shared" si="73"/>
        <v>0</v>
      </c>
      <c r="Q37" s="11">
        <f t="shared" si="73"/>
        <v>0</v>
      </c>
      <c r="R37" s="11">
        <f t="shared" si="73"/>
        <v>0</v>
      </c>
      <c r="S37" s="11">
        <f t="shared" si="73"/>
        <v>0</v>
      </c>
      <c r="T37" s="11">
        <f t="shared" si="73"/>
        <v>0</v>
      </c>
      <c r="U37" s="11">
        <f t="shared" si="73"/>
        <v>0</v>
      </c>
      <c r="V37" s="11">
        <f t="shared" si="73"/>
        <v>0</v>
      </c>
      <c r="W37" s="11">
        <f t="shared" si="73"/>
        <v>0</v>
      </c>
      <c r="X37" s="11">
        <f t="shared" si="73"/>
        <v>1</v>
      </c>
      <c r="Y37" s="11">
        <f t="shared" si="73"/>
        <v>1</v>
      </c>
      <c r="Z37" s="11">
        <f t="shared" si="73"/>
        <v>1</v>
      </c>
      <c r="AA37" s="11">
        <f t="shared" si="73"/>
        <v>1</v>
      </c>
      <c r="AB37" s="11">
        <f t="shared" si="73"/>
        <v>1</v>
      </c>
      <c r="AC37" s="11">
        <f t="shared" si="73"/>
        <v>1</v>
      </c>
      <c r="AD37" s="11">
        <f t="shared" si="73"/>
        <v>1</v>
      </c>
      <c r="AE37" s="11">
        <f t="shared" si="73"/>
        <v>1</v>
      </c>
    </row>
    <row r="38" spans="7:31" ht="13.5">
      <c r="G38" s="15">
        <f>G37+1</f>
        <v>1</v>
      </c>
      <c r="H38" s="11">
        <f>INDEX(Working,IF($G38-H$36&lt;0,$G38-H$36+24,$G38-H$36)+1,1)</f>
        <v>1</v>
      </c>
      <c r="I38" s="11">
        <f>H37</f>
        <v>1</v>
      </c>
      <c r="J38" s="11">
        <f aca="true" t="shared" si="74" ref="J38:AE50">I37</f>
        <v>0</v>
      </c>
      <c r="K38" s="11">
        <f t="shared" si="74"/>
        <v>0</v>
      </c>
      <c r="L38" s="11">
        <f t="shared" si="74"/>
        <v>0</v>
      </c>
      <c r="M38" s="11">
        <f t="shared" si="74"/>
        <v>0</v>
      </c>
      <c r="N38" s="11">
        <f t="shared" si="74"/>
        <v>0</v>
      </c>
      <c r="O38" s="11">
        <f t="shared" si="74"/>
        <v>0</v>
      </c>
      <c r="P38" s="11">
        <f t="shared" si="74"/>
        <v>0</v>
      </c>
      <c r="Q38" s="11">
        <f t="shared" si="74"/>
        <v>0</v>
      </c>
      <c r="R38" s="11">
        <f t="shared" si="74"/>
        <v>0</v>
      </c>
      <c r="S38" s="11">
        <f t="shared" si="74"/>
        <v>0</v>
      </c>
      <c r="T38" s="11">
        <f t="shared" si="74"/>
        <v>0</v>
      </c>
      <c r="U38" s="11">
        <f t="shared" si="74"/>
        <v>0</v>
      </c>
      <c r="V38" s="11">
        <f t="shared" si="74"/>
        <v>0</v>
      </c>
      <c r="W38" s="11">
        <f t="shared" si="74"/>
        <v>0</v>
      </c>
      <c r="X38" s="11">
        <f t="shared" si="74"/>
        <v>0</v>
      </c>
      <c r="Y38" s="11">
        <f t="shared" si="74"/>
        <v>1</v>
      </c>
      <c r="Z38" s="11">
        <f t="shared" si="74"/>
        <v>1</v>
      </c>
      <c r="AA38" s="11">
        <f t="shared" si="74"/>
        <v>1</v>
      </c>
      <c r="AB38" s="11">
        <f t="shared" si="74"/>
        <v>1</v>
      </c>
      <c r="AC38" s="11">
        <f t="shared" si="74"/>
        <v>1</v>
      </c>
      <c r="AD38" s="11">
        <f t="shared" si="74"/>
        <v>1</v>
      </c>
      <c r="AE38" s="11">
        <f t="shared" si="74"/>
        <v>1</v>
      </c>
    </row>
    <row r="39" spans="7:31" ht="13.5">
      <c r="G39" s="15">
        <f aca="true" t="shared" si="75" ref="G39:G60">G38+1</f>
        <v>2</v>
      </c>
      <c r="H39" s="11">
        <f>INDEX(Working,IF($G39-H$36&lt;0,$G39-H$36+24,$G39-H$36)+1,1)</f>
        <v>1</v>
      </c>
      <c r="I39" s="11">
        <f>H38</f>
        <v>1</v>
      </c>
      <c r="J39" s="11">
        <f>I38</f>
        <v>1</v>
      </c>
      <c r="K39" s="11">
        <f>J38</f>
        <v>0</v>
      </c>
      <c r="L39" s="11">
        <f>K38</f>
        <v>0</v>
      </c>
      <c r="M39" s="11">
        <f>L38</f>
        <v>0</v>
      </c>
      <c r="N39" s="11">
        <f>M38</f>
        <v>0</v>
      </c>
      <c r="O39" s="11">
        <f>N38</f>
        <v>0</v>
      </c>
      <c r="P39" s="11">
        <f>O38</f>
        <v>0</v>
      </c>
      <c r="Q39" s="11">
        <f>P38</f>
        <v>0</v>
      </c>
      <c r="R39" s="11">
        <f>Q38</f>
        <v>0</v>
      </c>
      <c r="S39" s="11">
        <f>R38</f>
        <v>0</v>
      </c>
      <c r="T39" s="11">
        <f>S38</f>
        <v>0</v>
      </c>
      <c r="U39" s="11">
        <f>T38</f>
        <v>0</v>
      </c>
      <c r="V39" s="11">
        <f>U38</f>
        <v>0</v>
      </c>
      <c r="W39" s="11">
        <f>V38</f>
        <v>0</v>
      </c>
      <c r="X39" s="11">
        <f>W38</f>
        <v>0</v>
      </c>
      <c r="Y39" s="11">
        <f t="shared" si="74"/>
        <v>0</v>
      </c>
      <c r="Z39" s="11">
        <f t="shared" si="74"/>
        <v>1</v>
      </c>
      <c r="AA39" s="11">
        <f t="shared" si="74"/>
        <v>1</v>
      </c>
      <c r="AB39" s="11">
        <f t="shared" si="74"/>
        <v>1</v>
      </c>
      <c r="AC39" s="11">
        <f t="shared" si="74"/>
        <v>1</v>
      </c>
      <c r="AD39" s="11">
        <f t="shared" si="74"/>
        <v>1</v>
      </c>
      <c r="AE39" s="11">
        <f t="shared" si="74"/>
        <v>1</v>
      </c>
    </row>
    <row r="40" spans="7:31" ht="13.5">
      <c r="G40" s="15">
        <f t="shared" si="75"/>
        <v>3</v>
      </c>
      <c r="H40" s="11">
        <f>INDEX(Working,IF($G40-H$36&lt;0,$G40-H$36+24,$G40-H$36)+1,1)</f>
        <v>1</v>
      </c>
      <c r="I40" s="11">
        <f>H39</f>
        <v>1</v>
      </c>
      <c r="J40" s="11">
        <f t="shared" si="74"/>
        <v>1</v>
      </c>
      <c r="K40" s="11">
        <f t="shared" si="74"/>
        <v>1</v>
      </c>
      <c r="L40" s="11">
        <f t="shared" si="74"/>
        <v>0</v>
      </c>
      <c r="M40" s="11">
        <f t="shared" si="74"/>
        <v>0</v>
      </c>
      <c r="N40" s="11">
        <f t="shared" si="74"/>
        <v>0</v>
      </c>
      <c r="O40" s="11">
        <f t="shared" si="74"/>
        <v>0</v>
      </c>
      <c r="P40" s="11">
        <f t="shared" si="74"/>
        <v>0</v>
      </c>
      <c r="Q40" s="11">
        <f t="shared" si="74"/>
        <v>0</v>
      </c>
      <c r="R40" s="11">
        <f t="shared" si="74"/>
        <v>0</v>
      </c>
      <c r="S40" s="11">
        <f t="shared" si="74"/>
        <v>0</v>
      </c>
      <c r="T40" s="11">
        <f t="shared" si="74"/>
        <v>0</v>
      </c>
      <c r="U40" s="11">
        <f t="shared" si="74"/>
        <v>0</v>
      </c>
      <c r="V40" s="11">
        <f t="shared" si="74"/>
        <v>0</v>
      </c>
      <c r="W40" s="11">
        <f t="shared" si="74"/>
        <v>0</v>
      </c>
      <c r="X40" s="11">
        <f t="shared" si="74"/>
        <v>0</v>
      </c>
      <c r="Y40" s="11">
        <f t="shared" si="74"/>
        <v>0</v>
      </c>
      <c r="Z40" s="11">
        <f t="shared" si="74"/>
        <v>0</v>
      </c>
      <c r="AA40" s="11">
        <f t="shared" si="74"/>
        <v>1</v>
      </c>
      <c r="AB40" s="11">
        <f t="shared" si="74"/>
        <v>1</v>
      </c>
      <c r="AC40" s="11">
        <f t="shared" si="74"/>
        <v>1</v>
      </c>
      <c r="AD40" s="11">
        <f t="shared" si="74"/>
        <v>1</v>
      </c>
      <c r="AE40" s="11">
        <f t="shared" si="74"/>
        <v>1</v>
      </c>
    </row>
    <row r="41" spans="7:31" ht="13.5">
      <c r="G41" s="15">
        <f t="shared" si="75"/>
        <v>4</v>
      </c>
      <c r="H41" s="11">
        <f>INDEX(Working,IF($G41-H$36&lt;0,$G41-H$36+24,$G41-H$36)+1,1)</f>
        <v>1</v>
      </c>
      <c r="I41" s="11">
        <f>H40</f>
        <v>1</v>
      </c>
      <c r="J41" s="11">
        <f t="shared" si="74"/>
        <v>1</v>
      </c>
      <c r="K41" s="11">
        <f t="shared" si="74"/>
        <v>1</v>
      </c>
      <c r="L41" s="11">
        <f t="shared" si="74"/>
        <v>1</v>
      </c>
      <c r="M41" s="11">
        <f t="shared" si="74"/>
        <v>0</v>
      </c>
      <c r="N41" s="11">
        <f t="shared" si="74"/>
        <v>0</v>
      </c>
      <c r="O41" s="11">
        <f t="shared" si="74"/>
        <v>0</v>
      </c>
      <c r="P41" s="11">
        <f t="shared" si="74"/>
        <v>0</v>
      </c>
      <c r="Q41" s="11">
        <f t="shared" si="74"/>
        <v>0</v>
      </c>
      <c r="R41" s="11">
        <f t="shared" si="74"/>
        <v>0</v>
      </c>
      <c r="S41" s="11">
        <f t="shared" si="74"/>
        <v>0</v>
      </c>
      <c r="T41" s="11">
        <f t="shared" si="74"/>
        <v>0</v>
      </c>
      <c r="U41" s="11">
        <f t="shared" si="74"/>
        <v>0</v>
      </c>
      <c r="V41" s="11">
        <f t="shared" si="74"/>
        <v>0</v>
      </c>
      <c r="W41" s="11">
        <f t="shared" si="74"/>
        <v>0</v>
      </c>
      <c r="X41" s="11">
        <f t="shared" si="74"/>
        <v>0</v>
      </c>
      <c r="Y41" s="11">
        <f t="shared" si="74"/>
        <v>0</v>
      </c>
      <c r="Z41" s="11">
        <f t="shared" si="74"/>
        <v>0</v>
      </c>
      <c r="AA41" s="11">
        <f t="shared" si="74"/>
        <v>0</v>
      </c>
      <c r="AB41" s="11">
        <f t="shared" si="74"/>
        <v>1</v>
      </c>
      <c r="AC41" s="11">
        <f t="shared" si="74"/>
        <v>1</v>
      </c>
      <c r="AD41" s="11">
        <f t="shared" si="74"/>
        <v>1</v>
      </c>
      <c r="AE41" s="11">
        <f t="shared" si="74"/>
        <v>1</v>
      </c>
    </row>
    <row r="42" spans="7:31" ht="13.5">
      <c r="G42" s="15">
        <f t="shared" si="75"/>
        <v>5</v>
      </c>
      <c r="H42" s="11">
        <f>INDEX(Working,IF($G42-H$36&lt;0,$G42-H$36+24,$G42-H$36)+1,1)</f>
        <v>1</v>
      </c>
      <c r="I42" s="11">
        <f>H41</f>
        <v>1</v>
      </c>
      <c r="J42" s="11">
        <f t="shared" si="74"/>
        <v>1</v>
      </c>
      <c r="K42" s="11">
        <f t="shared" si="74"/>
        <v>1</v>
      </c>
      <c r="L42" s="11">
        <f t="shared" si="74"/>
        <v>1</v>
      </c>
      <c r="M42" s="11">
        <f t="shared" si="74"/>
        <v>1</v>
      </c>
      <c r="N42" s="11">
        <f t="shared" si="74"/>
        <v>0</v>
      </c>
      <c r="O42" s="11">
        <f t="shared" si="74"/>
        <v>0</v>
      </c>
      <c r="P42" s="11">
        <f t="shared" si="74"/>
        <v>0</v>
      </c>
      <c r="Q42" s="11">
        <f t="shared" si="74"/>
        <v>0</v>
      </c>
      <c r="R42" s="11">
        <f t="shared" si="74"/>
        <v>0</v>
      </c>
      <c r="S42" s="11">
        <f t="shared" si="74"/>
        <v>0</v>
      </c>
      <c r="T42" s="11">
        <f t="shared" si="74"/>
        <v>0</v>
      </c>
      <c r="U42" s="11">
        <f t="shared" si="74"/>
        <v>0</v>
      </c>
      <c r="V42" s="11">
        <f t="shared" si="74"/>
        <v>0</v>
      </c>
      <c r="W42" s="11">
        <f t="shared" si="74"/>
        <v>0</v>
      </c>
      <c r="X42" s="11">
        <f t="shared" si="74"/>
        <v>0</v>
      </c>
      <c r="Y42" s="11">
        <f t="shared" si="74"/>
        <v>0</v>
      </c>
      <c r="Z42" s="11">
        <f t="shared" si="74"/>
        <v>0</v>
      </c>
      <c r="AA42" s="11">
        <f t="shared" si="74"/>
        <v>0</v>
      </c>
      <c r="AB42" s="11">
        <f t="shared" si="74"/>
        <v>0</v>
      </c>
      <c r="AC42" s="11">
        <f t="shared" si="74"/>
        <v>1</v>
      </c>
      <c r="AD42" s="11">
        <f t="shared" si="74"/>
        <v>1</v>
      </c>
      <c r="AE42" s="11">
        <f t="shared" si="74"/>
        <v>1</v>
      </c>
    </row>
    <row r="43" spans="7:31" ht="13.5">
      <c r="G43" s="15">
        <f t="shared" si="75"/>
        <v>6</v>
      </c>
      <c r="H43" s="11">
        <f>INDEX(Working,IF($G43-H$36&lt;0,$G43-H$36+24,$G43-H$36)+1,1)</f>
        <v>1</v>
      </c>
      <c r="I43" s="11">
        <f>H42</f>
        <v>1</v>
      </c>
      <c r="J43" s="11">
        <f t="shared" si="74"/>
        <v>1</v>
      </c>
      <c r="K43" s="11">
        <f t="shared" si="74"/>
        <v>1</v>
      </c>
      <c r="L43" s="11">
        <f t="shared" si="74"/>
        <v>1</v>
      </c>
      <c r="M43" s="11">
        <f t="shared" si="74"/>
        <v>1</v>
      </c>
      <c r="N43" s="11">
        <f t="shared" si="74"/>
        <v>1</v>
      </c>
      <c r="O43" s="11">
        <f t="shared" si="74"/>
        <v>0</v>
      </c>
      <c r="P43" s="11">
        <f t="shared" si="74"/>
        <v>0</v>
      </c>
      <c r="Q43" s="11">
        <f t="shared" si="74"/>
        <v>0</v>
      </c>
      <c r="R43" s="11">
        <f t="shared" si="74"/>
        <v>0</v>
      </c>
      <c r="S43" s="11">
        <f t="shared" si="74"/>
        <v>0</v>
      </c>
      <c r="T43" s="11">
        <f t="shared" si="74"/>
        <v>0</v>
      </c>
      <c r="U43" s="11">
        <f t="shared" si="74"/>
        <v>0</v>
      </c>
      <c r="V43" s="11">
        <f t="shared" si="74"/>
        <v>0</v>
      </c>
      <c r="W43" s="11">
        <f t="shared" si="74"/>
        <v>0</v>
      </c>
      <c r="X43" s="11">
        <f t="shared" si="74"/>
        <v>0</v>
      </c>
      <c r="Y43" s="11">
        <f t="shared" si="74"/>
        <v>0</v>
      </c>
      <c r="Z43" s="11">
        <f t="shared" si="74"/>
        <v>0</v>
      </c>
      <c r="AA43" s="11">
        <f t="shared" si="74"/>
        <v>0</v>
      </c>
      <c r="AB43" s="11">
        <f t="shared" si="74"/>
        <v>0</v>
      </c>
      <c r="AC43" s="11">
        <f t="shared" si="74"/>
        <v>0</v>
      </c>
      <c r="AD43" s="11">
        <f t="shared" si="74"/>
        <v>1</v>
      </c>
      <c r="AE43" s="11">
        <f t="shared" si="74"/>
        <v>1</v>
      </c>
    </row>
    <row r="44" spans="7:31" ht="13.5">
      <c r="G44" s="15">
        <f t="shared" si="75"/>
        <v>7</v>
      </c>
      <c r="H44" s="11">
        <f>INDEX(Working,IF($G44-H$36&lt;0,$G44-H$36+24,$G44-H$36)+1,1)</f>
        <v>1</v>
      </c>
      <c r="I44" s="11">
        <f>H43</f>
        <v>1</v>
      </c>
      <c r="J44" s="11">
        <f t="shared" si="74"/>
        <v>1</v>
      </c>
      <c r="K44" s="11">
        <f t="shared" si="74"/>
        <v>1</v>
      </c>
      <c r="L44" s="11">
        <f t="shared" si="74"/>
        <v>1</v>
      </c>
      <c r="M44" s="11">
        <f t="shared" si="74"/>
        <v>1</v>
      </c>
      <c r="N44" s="11">
        <f t="shared" si="74"/>
        <v>1</v>
      </c>
      <c r="O44" s="11">
        <f t="shared" si="74"/>
        <v>1</v>
      </c>
      <c r="P44" s="11">
        <f t="shared" si="74"/>
        <v>0</v>
      </c>
      <c r="Q44" s="11">
        <f t="shared" si="74"/>
        <v>0</v>
      </c>
      <c r="R44" s="11">
        <f t="shared" si="74"/>
        <v>0</v>
      </c>
      <c r="S44" s="11">
        <f t="shared" si="74"/>
        <v>0</v>
      </c>
      <c r="T44" s="11">
        <f t="shared" si="74"/>
        <v>0</v>
      </c>
      <c r="U44" s="11">
        <f t="shared" si="74"/>
        <v>0</v>
      </c>
      <c r="V44" s="11">
        <f t="shared" si="74"/>
        <v>0</v>
      </c>
      <c r="W44" s="11">
        <f t="shared" si="74"/>
        <v>0</v>
      </c>
      <c r="X44" s="11">
        <f t="shared" si="74"/>
        <v>0</v>
      </c>
      <c r="Y44" s="11">
        <f t="shared" si="74"/>
        <v>0</v>
      </c>
      <c r="Z44" s="11">
        <f t="shared" si="74"/>
        <v>0</v>
      </c>
      <c r="AA44" s="11">
        <f t="shared" si="74"/>
        <v>0</v>
      </c>
      <c r="AB44" s="11">
        <f t="shared" si="74"/>
        <v>0</v>
      </c>
      <c r="AC44" s="11">
        <f t="shared" si="74"/>
        <v>0</v>
      </c>
      <c r="AD44" s="11">
        <f t="shared" si="74"/>
        <v>0</v>
      </c>
      <c r="AE44" s="11">
        <f t="shared" si="74"/>
        <v>1</v>
      </c>
    </row>
    <row r="45" spans="7:31" ht="13.5">
      <c r="G45" s="15">
        <f t="shared" si="75"/>
        <v>8</v>
      </c>
      <c r="H45" s="11">
        <f>INDEX(Working,IF($G45-H$36&lt;0,$G45-H$36+24,$G45-H$36)+1,1)</f>
        <v>1</v>
      </c>
      <c r="I45" s="11">
        <f>H44</f>
        <v>1</v>
      </c>
      <c r="J45" s="11">
        <f t="shared" si="74"/>
        <v>1</v>
      </c>
      <c r="K45" s="11">
        <f t="shared" si="74"/>
        <v>1</v>
      </c>
      <c r="L45" s="11">
        <f t="shared" si="74"/>
        <v>1</v>
      </c>
      <c r="M45" s="11">
        <f t="shared" si="74"/>
        <v>1</v>
      </c>
      <c r="N45" s="11">
        <f t="shared" si="74"/>
        <v>1</v>
      </c>
      <c r="O45" s="11">
        <f t="shared" si="74"/>
        <v>1</v>
      </c>
      <c r="P45" s="11">
        <f t="shared" si="74"/>
        <v>1</v>
      </c>
      <c r="Q45" s="11">
        <f t="shared" si="74"/>
        <v>0</v>
      </c>
      <c r="R45" s="11">
        <f t="shared" si="74"/>
        <v>0</v>
      </c>
      <c r="S45" s="11">
        <f t="shared" si="74"/>
        <v>0</v>
      </c>
      <c r="T45" s="11">
        <f t="shared" si="74"/>
        <v>0</v>
      </c>
      <c r="U45" s="11">
        <f t="shared" si="74"/>
        <v>0</v>
      </c>
      <c r="V45" s="11">
        <f t="shared" si="74"/>
        <v>0</v>
      </c>
      <c r="W45" s="11">
        <f t="shared" si="74"/>
        <v>0</v>
      </c>
      <c r="X45" s="11">
        <f t="shared" si="74"/>
        <v>0</v>
      </c>
      <c r="Y45" s="11">
        <f t="shared" si="74"/>
        <v>0</v>
      </c>
      <c r="Z45" s="11">
        <f t="shared" si="74"/>
        <v>0</v>
      </c>
      <c r="AA45" s="11">
        <f t="shared" si="74"/>
        <v>0</v>
      </c>
      <c r="AB45" s="11">
        <f t="shared" si="74"/>
        <v>0</v>
      </c>
      <c r="AC45" s="11">
        <f t="shared" si="74"/>
        <v>0</v>
      </c>
      <c r="AD45" s="11">
        <f t="shared" si="74"/>
        <v>0</v>
      </c>
      <c r="AE45" s="11">
        <f t="shared" si="74"/>
        <v>0</v>
      </c>
    </row>
    <row r="46" spans="7:31" ht="13.5">
      <c r="G46" s="15">
        <f t="shared" si="75"/>
        <v>9</v>
      </c>
      <c r="H46" s="11">
        <f>INDEX(Working,IF($G46-H$36&lt;0,$G46-H$36+24,$G46-H$36)+1,1)</f>
        <v>0</v>
      </c>
      <c r="I46" s="11">
        <f>H45</f>
        <v>1</v>
      </c>
      <c r="J46" s="11">
        <f t="shared" si="74"/>
        <v>1</v>
      </c>
      <c r="K46" s="11">
        <f t="shared" si="74"/>
        <v>1</v>
      </c>
      <c r="L46" s="11">
        <f t="shared" si="74"/>
        <v>1</v>
      </c>
      <c r="M46" s="11">
        <f t="shared" si="74"/>
        <v>1</v>
      </c>
      <c r="N46" s="11">
        <f t="shared" si="74"/>
        <v>1</v>
      </c>
      <c r="O46" s="11">
        <f t="shared" si="74"/>
        <v>1</v>
      </c>
      <c r="P46" s="11">
        <f t="shared" si="74"/>
        <v>1</v>
      </c>
      <c r="Q46" s="11">
        <f t="shared" si="74"/>
        <v>1</v>
      </c>
      <c r="R46" s="11">
        <f t="shared" si="74"/>
        <v>0</v>
      </c>
      <c r="S46" s="11">
        <f t="shared" si="74"/>
        <v>0</v>
      </c>
      <c r="T46" s="11">
        <f t="shared" si="74"/>
        <v>0</v>
      </c>
      <c r="U46" s="11">
        <f t="shared" si="74"/>
        <v>0</v>
      </c>
      <c r="V46" s="11">
        <f t="shared" si="74"/>
        <v>0</v>
      </c>
      <c r="W46" s="11">
        <f t="shared" si="74"/>
        <v>0</v>
      </c>
      <c r="X46" s="11">
        <f t="shared" si="74"/>
        <v>0</v>
      </c>
      <c r="Y46" s="11">
        <f t="shared" si="74"/>
        <v>0</v>
      </c>
      <c r="Z46" s="11">
        <f t="shared" si="74"/>
        <v>0</v>
      </c>
      <c r="AA46" s="11">
        <f t="shared" si="74"/>
        <v>0</v>
      </c>
      <c r="AB46" s="11">
        <f t="shared" si="74"/>
        <v>0</v>
      </c>
      <c r="AC46" s="11">
        <f t="shared" si="74"/>
        <v>0</v>
      </c>
      <c r="AD46" s="11">
        <f t="shared" si="74"/>
        <v>0</v>
      </c>
      <c r="AE46" s="11">
        <f t="shared" si="74"/>
        <v>0</v>
      </c>
    </row>
    <row r="47" spans="7:31" ht="13.5">
      <c r="G47" s="15">
        <f t="shared" si="75"/>
        <v>10</v>
      </c>
      <c r="H47" s="11">
        <f>INDEX(Working,IF($G47-H$36&lt;0,$G47-H$36+24,$G47-H$36)+1,1)</f>
        <v>0</v>
      </c>
      <c r="I47" s="11">
        <f>H46</f>
        <v>0</v>
      </c>
      <c r="J47" s="11">
        <f t="shared" si="74"/>
        <v>1</v>
      </c>
      <c r="K47" s="11">
        <f t="shared" si="74"/>
        <v>1</v>
      </c>
      <c r="L47" s="11">
        <f t="shared" si="74"/>
        <v>1</v>
      </c>
      <c r="M47" s="11">
        <f t="shared" si="74"/>
        <v>1</v>
      </c>
      <c r="N47" s="11">
        <f t="shared" si="74"/>
        <v>1</v>
      </c>
      <c r="O47" s="11">
        <f t="shared" si="74"/>
        <v>1</v>
      </c>
      <c r="P47" s="11">
        <f t="shared" si="74"/>
        <v>1</v>
      </c>
      <c r="Q47" s="11">
        <f t="shared" si="74"/>
        <v>1</v>
      </c>
      <c r="R47" s="11">
        <f t="shared" si="74"/>
        <v>1</v>
      </c>
      <c r="S47" s="11">
        <f t="shared" si="74"/>
        <v>0</v>
      </c>
      <c r="T47" s="11">
        <f t="shared" si="74"/>
        <v>0</v>
      </c>
      <c r="U47" s="11">
        <f t="shared" si="74"/>
        <v>0</v>
      </c>
      <c r="V47" s="11">
        <f t="shared" si="74"/>
        <v>0</v>
      </c>
      <c r="W47" s="11">
        <f t="shared" si="74"/>
        <v>0</v>
      </c>
      <c r="X47" s="11">
        <f t="shared" si="74"/>
        <v>0</v>
      </c>
      <c r="Y47" s="11">
        <f t="shared" si="74"/>
        <v>0</v>
      </c>
      <c r="Z47" s="11">
        <f t="shared" si="74"/>
        <v>0</v>
      </c>
      <c r="AA47" s="11">
        <f t="shared" si="74"/>
        <v>0</v>
      </c>
      <c r="AB47" s="11">
        <f t="shared" si="74"/>
        <v>0</v>
      </c>
      <c r="AC47" s="11">
        <f t="shared" si="74"/>
        <v>0</v>
      </c>
      <c r="AD47" s="11">
        <f t="shared" si="74"/>
        <v>0</v>
      </c>
      <c r="AE47" s="11">
        <f t="shared" si="74"/>
        <v>0</v>
      </c>
    </row>
    <row r="48" spans="7:31" ht="13.5">
      <c r="G48" s="15">
        <f t="shared" si="75"/>
        <v>11</v>
      </c>
      <c r="H48" s="11">
        <f>INDEX(Working,IF($G48-H$36&lt;0,$G48-H$36+24,$G48-H$36)+1,1)</f>
        <v>0</v>
      </c>
      <c r="I48" s="11">
        <f>H47</f>
        <v>0</v>
      </c>
      <c r="J48" s="11">
        <f t="shared" si="74"/>
        <v>0</v>
      </c>
      <c r="K48" s="11">
        <f t="shared" si="74"/>
        <v>1</v>
      </c>
      <c r="L48" s="11">
        <f t="shared" si="74"/>
        <v>1</v>
      </c>
      <c r="M48" s="11">
        <f t="shared" si="74"/>
        <v>1</v>
      </c>
      <c r="N48" s="11">
        <f t="shared" si="74"/>
        <v>1</v>
      </c>
      <c r="O48" s="11">
        <f t="shared" si="74"/>
        <v>1</v>
      </c>
      <c r="P48" s="11">
        <f t="shared" si="74"/>
        <v>1</v>
      </c>
      <c r="Q48" s="11">
        <f t="shared" si="74"/>
        <v>1</v>
      </c>
      <c r="R48" s="11">
        <f t="shared" si="74"/>
        <v>1</v>
      </c>
      <c r="S48" s="11">
        <f t="shared" si="74"/>
        <v>1</v>
      </c>
      <c r="T48" s="11">
        <f t="shared" si="74"/>
        <v>0</v>
      </c>
      <c r="U48" s="11">
        <f t="shared" si="74"/>
        <v>0</v>
      </c>
      <c r="V48" s="11">
        <f t="shared" si="74"/>
        <v>0</v>
      </c>
      <c r="W48" s="11">
        <f t="shared" si="74"/>
        <v>0</v>
      </c>
      <c r="X48" s="11">
        <f t="shared" si="74"/>
        <v>0</v>
      </c>
      <c r="Y48" s="11">
        <f t="shared" si="74"/>
        <v>0</v>
      </c>
      <c r="Z48" s="11">
        <f t="shared" si="74"/>
        <v>0</v>
      </c>
      <c r="AA48" s="11">
        <f t="shared" si="74"/>
        <v>0</v>
      </c>
      <c r="AB48" s="11">
        <f t="shared" si="74"/>
        <v>0</v>
      </c>
      <c r="AC48" s="11">
        <f t="shared" si="74"/>
        <v>0</v>
      </c>
      <c r="AD48" s="11">
        <f t="shared" si="74"/>
        <v>0</v>
      </c>
      <c r="AE48" s="11">
        <f t="shared" si="74"/>
        <v>0</v>
      </c>
    </row>
    <row r="49" spans="7:31" ht="13.5">
      <c r="G49" s="15">
        <f t="shared" si="75"/>
        <v>12</v>
      </c>
      <c r="H49" s="11">
        <f>INDEX(Working,IF($G49-H$36&lt;0,$G49-H$36+24,$G49-H$36)+1,1)</f>
        <v>0</v>
      </c>
      <c r="I49" s="11">
        <f>H48</f>
        <v>0</v>
      </c>
      <c r="J49" s="11">
        <f t="shared" si="74"/>
        <v>0</v>
      </c>
      <c r="K49" s="11">
        <f t="shared" si="74"/>
        <v>0</v>
      </c>
      <c r="L49" s="11">
        <f t="shared" si="74"/>
        <v>1</v>
      </c>
      <c r="M49" s="11">
        <f t="shared" si="74"/>
        <v>1</v>
      </c>
      <c r="N49" s="11">
        <f t="shared" si="74"/>
        <v>1</v>
      </c>
      <c r="O49" s="11">
        <f t="shared" si="74"/>
        <v>1</v>
      </c>
      <c r="P49" s="11">
        <f t="shared" si="74"/>
        <v>1</v>
      </c>
      <c r="Q49" s="11">
        <f t="shared" si="74"/>
        <v>1</v>
      </c>
      <c r="R49" s="11">
        <f t="shared" si="74"/>
        <v>1</v>
      </c>
      <c r="S49" s="11">
        <f t="shared" si="74"/>
        <v>1</v>
      </c>
      <c r="T49" s="11">
        <f t="shared" si="74"/>
        <v>1</v>
      </c>
      <c r="U49" s="11">
        <f t="shared" si="74"/>
        <v>0</v>
      </c>
      <c r="V49" s="11">
        <f t="shared" si="74"/>
        <v>0</v>
      </c>
      <c r="W49" s="11">
        <f t="shared" si="74"/>
        <v>0</v>
      </c>
      <c r="X49" s="11">
        <f t="shared" si="74"/>
        <v>0</v>
      </c>
      <c r="Y49" s="11">
        <f t="shared" si="74"/>
        <v>0</v>
      </c>
      <c r="Z49" s="11">
        <f t="shared" si="74"/>
        <v>0</v>
      </c>
      <c r="AA49" s="11">
        <f t="shared" si="74"/>
        <v>0</v>
      </c>
      <c r="AB49" s="11">
        <f t="shared" si="74"/>
        <v>0</v>
      </c>
      <c r="AC49" s="11">
        <f t="shared" si="74"/>
        <v>0</v>
      </c>
      <c r="AD49" s="11">
        <f t="shared" si="74"/>
        <v>0</v>
      </c>
      <c r="AE49" s="11">
        <f t="shared" si="74"/>
        <v>0</v>
      </c>
    </row>
    <row r="50" spans="7:31" ht="13.5">
      <c r="G50" s="15">
        <f t="shared" si="75"/>
        <v>13</v>
      </c>
      <c r="H50" s="11">
        <f>INDEX(Working,IF($G50-H$36&lt;0,$G50-H$36+24,$G50-H$36)+1,1)</f>
        <v>0</v>
      </c>
      <c r="I50" s="11">
        <f>H49</f>
        <v>0</v>
      </c>
      <c r="J50" s="11">
        <f t="shared" si="74"/>
        <v>0</v>
      </c>
      <c r="K50" s="11">
        <f t="shared" si="74"/>
        <v>0</v>
      </c>
      <c r="L50" s="11">
        <f t="shared" si="74"/>
        <v>0</v>
      </c>
      <c r="M50" s="11">
        <f t="shared" si="74"/>
        <v>1</v>
      </c>
      <c r="N50" s="11">
        <f t="shared" si="74"/>
        <v>1</v>
      </c>
      <c r="O50" s="11">
        <f t="shared" si="74"/>
        <v>1</v>
      </c>
      <c r="P50" s="11">
        <f aca="true" t="shared" si="76" ref="J50:AE60">O49</f>
        <v>1</v>
      </c>
      <c r="Q50" s="11">
        <f t="shared" si="76"/>
        <v>1</v>
      </c>
      <c r="R50" s="11">
        <f t="shared" si="76"/>
        <v>1</v>
      </c>
      <c r="S50" s="11">
        <f t="shared" si="76"/>
        <v>1</v>
      </c>
      <c r="T50" s="11">
        <f t="shared" si="76"/>
        <v>1</v>
      </c>
      <c r="U50" s="11">
        <f t="shared" si="76"/>
        <v>1</v>
      </c>
      <c r="V50" s="11">
        <f t="shared" si="76"/>
        <v>0</v>
      </c>
      <c r="W50" s="11">
        <f t="shared" si="76"/>
        <v>0</v>
      </c>
      <c r="X50" s="11">
        <f t="shared" si="76"/>
        <v>0</v>
      </c>
      <c r="Y50" s="11">
        <f t="shared" si="76"/>
        <v>0</v>
      </c>
      <c r="Z50" s="11">
        <f t="shared" si="76"/>
        <v>0</v>
      </c>
      <c r="AA50" s="11">
        <f t="shared" si="76"/>
        <v>0</v>
      </c>
      <c r="AB50" s="11">
        <f t="shared" si="76"/>
        <v>0</v>
      </c>
      <c r="AC50" s="11">
        <f t="shared" si="76"/>
        <v>0</v>
      </c>
      <c r="AD50" s="11">
        <f t="shared" si="76"/>
        <v>0</v>
      </c>
      <c r="AE50" s="11">
        <f t="shared" si="76"/>
        <v>0</v>
      </c>
    </row>
    <row r="51" spans="7:31" ht="13.5">
      <c r="G51" s="15">
        <f t="shared" si="75"/>
        <v>14</v>
      </c>
      <c r="H51" s="11">
        <f>INDEX(Working,IF($G51-H$36&lt;0,$G51-H$36+24,$G51-H$36)+1,1)</f>
        <v>0</v>
      </c>
      <c r="I51" s="11">
        <f>H50</f>
        <v>0</v>
      </c>
      <c r="J51" s="11">
        <f t="shared" si="76"/>
        <v>0</v>
      </c>
      <c r="K51" s="11">
        <f t="shared" si="76"/>
        <v>0</v>
      </c>
      <c r="L51" s="11">
        <f t="shared" si="76"/>
        <v>0</v>
      </c>
      <c r="M51" s="11">
        <f t="shared" si="76"/>
        <v>0</v>
      </c>
      <c r="N51" s="11">
        <f t="shared" si="76"/>
        <v>1</v>
      </c>
      <c r="O51" s="11">
        <f t="shared" si="76"/>
        <v>1</v>
      </c>
      <c r="P51" s="11">
        <f t="shared" si="76"/>
        <v>1</v>
      </c>
      <c r="Q51" s="11">
        <f t="shared" si="76"/>
        <v>1</v>
      </c>
      <c r="R51" s="11">
        <f t="shared" si="76"/>
        <v>1</v>
      </c>
      <c r="S51" s="11">
        <f t="shared" si="76"/>
        <v>1</v>
      </c>
      <c r="T51" s="11">
        <f t="shared" si="76"/>
        <v>1</v>
      </c>
      <c r="U51" s="11">
        <f t="shared" si="76"/>
        <v>1</v>
      </c>
      <c r="V51" s="11">
        <f t="shared" si="76"/>
        <v>1</v>
      </c>
      <c r="W51" s="11">
        <f t="shared" si="76"/>
        <v>0</v>
      </c>
      <c r="X51" s="11">
        <f t="shared" si="76"/>
        <v>0</v>
      </c>
      <c r="Y51" s="11">
        <f t="shared" si="76"/>
        <v>0</v>
      </c>
      <c r="Z51" s="11">
        <f t="shared" si="76"/>
        <v>0</v>
      </c>
      <c r="AA51" s="11">
        <f t="shared" si="76"/>
        <v>0</v>
      </c>
      <c r="AB51" s="11">
        <f t="shared" si="76"/>
        <v>0</v>
      </c>
      <c r="AC51" s="11">
        <f t="shared" si="76"/>
        <v>0</v>
      </c>
      <c r="AD51" s="11">
        <f t="shared" si="76"/>
        <v>0</v>
      </c>
      <c r="AE51" s="11">
        <f t="shared" si="76"/>
        <v>0</v>
      </c>
    </row>
    <row r="52" spans="7:31" ht="13.5">
      <c r="G52" s="15">
        <f t="shared" si="75"/>
        <v>15</v>
      </c>
      <c r="H52" s="11">
        <f>INDEX(Working,IF($G52-H$36&lt;0,$G52-H$36+24,$G52-H$36)+1,1)</f>
        <v>0</v>
      </c>
      <c r="I52" s="11">
        <f>H51</f>
        <v>0</v>
      </c>
      <c r="J52" s="11">
        <f t="shared" si="76"/>
        <v>0</v>
      </c>
      <c r="K52" s="11">
        <f t="shared" si="76"/>
        <v>0</v>
      </c>
      <c r="L52" s="11">
        <f t="shared" si="76"/>
        <v>0</v>
      </c>
      <c r="M52" s="11">
        <f t="shared" si="76"/>
        <v>0</v>
      </c>
      <c r="N52" s="11">
        <f t="shared" si="76"/>
        <v>0</v>
      </c>
      <c r="O52" s="11">
        <f t="shared" si="76"/>
        <v>1</v>
      </c>
      <c r="P52" s="11">
        <f t="shared" si="76"/>
        <v>1</v>
      </c>
      <c r="Q52" s="11">
        <f t="shared" si="76"/>
        <v>1</v>
      </c>
      <c r="R52" s="11">
        <f t="shared" si="76"/>
        <v>1</v>
      </c>
      <c r="S52" s="11">
        <f t="shared" si="76"/>
        <v>1</v>
      </c>
      <c r="T52" s="11">
        <f t="shared" si="76"/>
        <v>1</v>
      </c>
      <c r="U52" s="11">
        <f t="shared" si="76"/>
        <v>1</v>
      </c>
      <c r="V52" s="11">
        <f t="shared" si="76"/>
        <v>1</v>
      </c>
      <c r="W52" s="11">
        <f t="shared" si="76"/>
        <v>1</v>
      </c>
      <c r="X52" s="11">
        <f t="shared" si="76"/>
        <v>0</v>
      </c>
      <c r="Y52" s="11">
        <f t="shared" si="76"/>
        <v>0</v>
      </c>
      <c r="Z52" s="11">
        <f t="shared" si="76"/>
        <v>0</v>
      </c>
      <c r="AA52" s="11">
        <f t="shared" si="76"/>
        <v>0</v>
      </c>
      <c r="AB52" s="11">
        <f t="shared" si="76"/>
        <v>0</v>
      </c>
      <c r="AC52" s="11">
        <f t="shared" si="76"/>
        <v>0</v>
      </c>
      <c r="AD52" s="11">
        <f t="shared" si="76"/>
        <v>0</v>
      </c>
      <c r="AE52" s="11">
        <f t="shared" si="76"/>
        <v>0</v>
      </c>
    </row>
    <row r="53" spans="7:31" ht="13.5">
      <c r="G53" s="15">
        <f t="shared" si="75"/>
        <v>16</v>
      </c>
      <c r="H53" s="11">
        <f>INDEX(Working,IF($G53-H$36&lt;0,$G53-H$36+24,$G53-H$36)+1,1)</f>
        <v>0</v>
      </c>
      <c r="I53" s="11">
        <f>H52</f>
        <v>0</v>
      </c>
      <c r="J53" s="11">
        <f t="shared" si="76"/>
        <v>0</v>
      </c>
      <c r="K53" s="11">
        <f t="shared" si="76"/>
        <v>0</v>
      </c>
      <c r="L53" s="11">
        <f t="shared" si="76"/>
        <v>0</v>
      </c>
      <c r="M53" s="11">
        <f t="shared" si="76"/>
        <v>0</v>
      </c>
      <c r="N53" s="11">
        <f t="shared" si="76"/>
        <v>0</v>
      </c>
      <c r="O53" s="11">
        <f t="shared" si="76"/>
        <v>0</v>
      </c>
      <c r="P53" s="11">
        <f t="shared" si="76"/>
        <v>1</v>
      </c>
      <c r="Q53" s="11">
        <f t="shared" si="76"/>
        <v>1</v>
      </c>
      <c r="R53" s="11">
        <f t="shared" si="76"/>
        <v>1</v>
      </c>
      <c r="S53" s="11">
        <f t="shared" si="76"/>
        <v>1</v>
      </c>
      <c r="T53" s="11">
        <f t="shared" si="76"/>
        <v>1</v>
      </c>
      <c r="U53" s="11">
        <f t="shared" si="76"/>
        <v>1</v>
      </c>
      <c r="V53" s="11">
        <f t="shared" si="76"/>
        <v>1</v>
      </c>
      <c r="W53" s="11">
        <f t="shared" si="76"/>
        <v>1</v>
      </c>
      <c r="X53" s="11">
        <f t="shared" si="76"/>
        <v>1</v>
      </c>
      <c r="Y53" s="11">
        <f t="shared" si="76"/>
        <v>0</v>
      </c>
      <c r="Z53" s="11">
        <f t="shared" si="76"/>
        <v>0</v>
      </c>
      <c r="AA53" s="11">
        <f t="shared" si="76"/>
        <v>0</v>
      </c>
      <c r="AB53" s="11">
        <f t="shared" si="76"/>
        <v>0</v>
      </c>
      <c r="AC53" s="11">
        <f t="shared" si="76"/>
        <v>0</v>
      </c>
      <c r="AD53" s="11">
        <f t="shared" si="76"/>
        <v>0</v>
      </c>
      <c r="AE53" s="11">
        <f t="shared" si="76"/>
        <v>0</v>
      </c>
    </row>
    <row r="54" spans="7:31" ht="13.5">
      <c r="G54" s="15">
        <f t="shared" si="75"/>
        <v>17</v>
      </c>
      <c r="H54" s="11">
        <f>INDEX(Working,IF($G54-H$36&lt;0,$G54-H$36+24,$G54-H$36)+1,1)</f>
        <v>0</v>
      </c>
      <c r="I54" s="11">
        <f>H53</f>
        <v>0</v>
      </c>
      <c r="J54" s="11">
        <f t="shared" si="76"/>
        <v>0</v>
      </c>
      <c r="K54" s="11">
        <f t="shared" si="76"/>
        <v>0</v>
      </c>
      <c r="L54" s="11">
        <f t="shared" si="76"/>
        <v>0</v>
      </c>
      <c r="M54" s="11">
        <f t="shared" si="76"/>
        <v>0</v>
      </c>
      <c r="N54" s="11">
        <f t="shared" si="76"/>
        <v>0</v>
      </c>
      <c r="O54" s="11">
        <f t="shared" si="76"/>
        <v>0</v>
      </c>
      <c r="P54" s="11">
        <f t="shared" si="76"/>
        <v>0</v>
      </c>
      <c r="Q54" s="11">
        <f t="shared" si="76"/>
        <v>1</v>
      </c>
      <c r="R54" s="11">
        <f t="shared" si="76"/>
        <v>1</v>
      </c>
      <c r="S54" s="11">
        <f t="shared" si="76"/>
        <v>1</v>
      </c>
      <c r="T54" s="11">
        <f t="shared" si="76"/>
        <v>1</v>
      </c>
      <c r="U54" s="11">
        <f t="shared" si="76"/>
        <v>1</v>
      </c>
      <c r="V54" s="11">
        <f t="shared" si="76"/>
        <v>1</v>
      </c>
      <c r="W54" s="11">
        <f t="shared" si="76"/>
        <v>1</v>
      </c>
      <c r="X54" s="11">
        <f t="shared" si="76"/>
        <v>1</v>
      </c>
      <c r="Y54" s="11">
        <f t="shared" si="76"/>
        <v>1</v>
      </c>
      <c r="Z54" s="11">
        <f t="shared" si="76"/>
        <v>0</v>
      </c>
      <c r="AA54" s="11">
        <f t="shared" si="76"/>
        <v>0</v>
      </c>
      <c r="AB54" s="11">
        <f t="shared" si="76"/>
        <v>0</v>
      </c>
      <c r="AC54" s="11">
        <f t="shared" si="76"/>
        <v>0</v>
      </c>
      <c r="AD54" s="11">
        <f t="shared" si="76"/>
        <v>0</v>
      </c>
      <c r="AE54" s="11">
        <f t="shared" si="76"/>
        <v>0</v>
      </c>
    </row>
    <row r="55" spans="7:31" ht="13.5">
      <c r="G55" s="15">
        <f t="shared" si="75"/>
        <v>18</v>
      </c>
      <c r="H55" s="11">
        <f>INDEX(Working,IF($G55-H$36&lt;0,$G55-H$36+24,$G55-H$36)+1,1)</f>
        <v>0</v>
      </c>
      <c r="I55" s="11">
        <f>H54</f>
        <v>0</v>
      </c>
      <c r="J55" s="11">
        <f t="shared" si="76"/>
        <v>0</v>
      </c>
      <c r="K55" s="11">
        <f t="shared" si="76"/>
        <v>0</v>
      </c>
      <c r="L55" s="11">
        <f t="shared" si="76"/>
        <v>0</v>
      </c>
      <c r="M55" s="11">
        <f t="shared" si="76"/>
        <v>0</v>
      </c>
      <c r="N55" s="11">
        <f t="shared" si="76"/>
        <v>0</v>
      </c>
      <c r="O55" s="11">
        <f t="shared" si="76"/>
        <v>0</v>
      </c>
      <c r="P55" s="11">
        <f t="shared" si="76"/>
        <v>0</v>
      </c>
      <c r="Q55" s="11">
        <f t="shared" si="76"/>
        <v>0</v>
      </c>
      <c r="R55" s="11">
        <f t="shared" si="76"/>
        <v>1</v>
      </c>
      <c r="S55" s="11">
        <f t="shared" si="76"/>
        <v>1</v>
      </c>
      <c r="T55" s="11">
        <f t="shared" si="76"/>
        <v>1</v>
      </c>
      <c r="U55" s="11">
        <f t="shared" si="76"/>
        <v>1</v>
      </c>
      <c r="V55" s="11">
        <f t="shared" si="76"/>
        <v>1</v>
      </c>
      <c r="W55" s="11">
        <f t="shared" si="76"/>
        <v>1</v>
      </c>
      <c r="X55" s="11">
        <f t="shared" si="76"/>
        <v>1</v>
      </c>
      <c r="Y55" s="11">
        <f t="shared" si="76"/>
        <v>1</v>
      </c>
      <c r="Z55" s="11">
        <f t="shared" si="76"/>
        <v>1</v>
      </c>
      <c r="AA55" s="11">
        <f t="shared" si="76"/>
        <v>0</v>
      </c>
      <c r="AB55" s="11">
        <f t="shared" si="76"/>
        <v>0</v>
      </c>
      <c r="AC55" s="11">
        <f t="shared" si="76"/>
        <v>0</v>
      </c>
      <c r="AD55" s="11">
        <f t="shared" si="76"/>
        <v>0</v>
      </c>
      <c r="AE55" s="11">
        <f t="shared" si="76"/>
        <v>0</v>
      </c>
    </row>
    <row r="56" spans="7:31" ht="13.5">
      <c r="G56" s="15">
        <f t="shared" si="75"/>
        <v>19</v>
      </c>
      <c r="H56" s="11">
        <f>INDEX(Working,IF($G56-H$36&lt;0,$G56-H$36+24,$G56-H$36)+1,1)</f>
        <v>0</v>
      </c>
      <c r="I56" s="11">
        <f>H55</f>
        <v>0</v>
      </c>
      <c r="J56" s="11">
        <f t="shared" si="76"/>
        <v>0</v>
      </c>
      <c r="K56" s="11">
        <f t="shared" si="76"/>
        <v>0</v>
      </c>
      <c r="L56" s="11">
        <f t="shared" si="76"/>
        <v>0</v>
      </c>
      <c r="M56" s="11">
        <f t="shared" si="76"/>
        <v>0</v>
      </c>
      <c r="N56" s="11">
        <f t="shared" si="76"/>
        <v>0</v>
      </c>
      <c r="O56" s="11">
        <f t="shared" si="76"/>
        <v>0</v>
      </c>
      <c r="P56" s="11">
        <f t="shared" si="76"/>
        <v>0</v>
      </c>
      <c r="Q56" s="11">
        <f t="shared" si="76"/>
        <v>0</v>
      </c>
      <c r="R56" s="11">
        <f t="shared" si="76"/>
        <v>0</v>
      </c>
      <c r="S56" s="11">
        <f t="shared" si="76"/>
        <v>1</v>
      </c>
      <c r="T56" s="11">
        <f t="shared" si="76"/>
        <v>1</v>
      </c>
      <c r="U56" s="11">
        <f t="shared" si="76"/>
        <v>1</v>
      </c>
      <c r="V56" s="11">
        <f t="shared" si="76"/>
        <v>1</v>
      </c>
      <c r="W56" s="11">
        <f t="shared" si="76"/>
        <v>1</v>
      </c>
      <c r="X56" s="11">
        <f t="shared" si="76"/>
        <v>1</v>
      </c>
      <c r="Y56" s="11">
        <f t="shared" si="76"/>
        <v>1</v>
      </c>
      <c r="Z56" s="11">
        <f t="shared" si="76"/>
        <v>1</v>
      </c>
      <c r="AA56" s="11">
        <f t="shared" si="76"/>
        <v>1</v>
      </c>
      <c r="AB56" s="11">
        <f t="shared" si="76"/>
        <v>0</v>
      </c>
      <c r="AC56" s="11">
        <f t="shared" si="76"/>
        <v>0</v>
      </c>
      <c r="AD56" s="11">
        <f t="shared" si="76"/>
        <v>0</v>
      </c>
      <c r="AE56" s="11">
        <f t="shared" si="76"/>
        <v>0</v>
      </c>
    </row>
    <row r="57" spans="7:31" ht="13.5">
      <c r="G57" s="15">
        <f t="shared" si="75"/>
        <v>20</v>
      </c>
      <c r="H57" s="11">
        <f>INDEX(Working,IF($G57-H$36&lt;0,$G57-H$36+24,$G57-H$36)+1,1)</f>
        <v>0</v>
      </c>
      <c r="I57" s="11">
        <f>H56</f>
        <v>0</v>
      </c>
      <c r="J57" s="11">
        <f t="shared" si="76"/>
        <v>0</v>
      </c>
      <c r="K57" s="11">
        <f t="shared" si="76"/>
        <v>0</v>
      </c>
      <c r="L57" s="11">
        <f t="shared" si="76"/>
        <v>0</v>
      </c>
      <c r="M57" s="11">
        <f t="shared" si="76"/>
        <v>0</v>
      </c>
      <c r="N57" s="11">
        <f t="shared" si="76"/>
        <v>0</v>
      </c>
      <c r="O57" s="11">
        <f t="shared" si="76"/>
        <v>0</v>
      </c>
      <c r="P57" s="11">
        <f t="shared" si="76"/>
        <v>0</v>
      </c>
      <c r="Q57" s="11">
        <f t="shared" si="76"/>
        <v>0</v>
      </c>
      <c r="R57" s="11">
        <f t="shared" si="76"/>
        <v>0</v>
      </c>
      <c r="S57" s="11">
        <f t="shared" si="76"/>
        <v>0</v>
      </c>
      <c r="T57" s="11">
        <f t="shared" si="76"/>
        <v>1</v>
      </c>
      <c r="U57" s="11">
        <f t="shared" si="76"/>
        <v>1</v>
      </c>
      <c r="V57" s="11">
        <f t="shared" si="76"/>
        <v>1</v>
      </c>
      <c r="W57" s="11">
        <f t="shared" si="76"/>
        <v>1</v>
      </c>
      <c r="X57" s="11">
        <f t="shared" si="76"/>
        <v>1</v>
      </c>
      <c r="Y57" s="11">
        <f t="shared" si="76"/>
        <v>1</v>
      </c>
      <c r="Z57" s="11">
        <f t="shared" si="76"/>
        <v>1</v>
      </c>
      <c r="AA57" s="11">
        <f t="shared" si="76"/>
        <v>1</v>
      </c>
      <c r="AB57" s="11">
        <f t="shared" si="76"/>
        <v>1</v>
      </c>
      <c r="AC57" s="11">
        <f t="shared" si="76"/>
        <v>0</v>
      </c>
      <c r="AD57" s="11">
        <f t="shared" si="76"/>
        <v>0</v>
      </c>
      <c r="AE57" s="11">
        <f t="shared" si="76"/>
        <v>0</v>
      </c>
    </row>
    <row r="58" spans="7:31" ht="13.5">
      <c r="G58" s="15">
        <f t="shared" si="75"/>
        <v>21</v>
      </c>
      <c r="H58" s="11">
        <f>INDEX(Working,IF($G58-H$36&lt;0,$G58-H$36+24,$G58-H$36)+1,1)</f>
        <v>0</v>
      </c>
      <c r="I58" s="11">
        <f>H57</f>
        <v>0</v>
      </c>
      <c r="J58" s="11">
        <f t="shared" si="76"/>
        <v>0</v>
      </c>
      <c r="K58" s="11">
        <f t="shared" si="76"/>
        <v>0</v>
      </c>
      <c r="L58" s="11">
        <f t="shared" si="76"/>
        <v>0</v>
      </c>
      <c r="M58" s="11">
        <f t="shared" si="76"/>
        <v>0</v>
      </c>
      <c r="N58" s="11">
        <f t="shared" si="76"/>
        <v>0</v>
      </c>
      <c r="O58" s="11">
        <f t="shared" si="76"/>
        <v>0</v>
      </c>
      <c r="P58" s="11">
        <f t="shared" si="76"/>
        <v>0</v>
      </c>
      <c r="Q58" s="11">
        <f t="shared" si="76"/>
        <v>0</v>
      </c>
      <c r="R58" s="11">
        <f t="shared" si="76"/>
        <v>0</v>
      </c>
      <c r="S58" s="11">
        <f t="shared" si="76"/>
        <v>0</v>
      </c>
      <c r="T58" s="11">
        <f t="shared" si="76"/>
        <v>0</v>
      </c>
      <c r="U58" s="11">
        <f t="shared" si="76"/>
        <v>1</v>
      </c>
      <c r="V58" s="11">
        <f t="shared" si="76"/>
        <v>1</v>
      </c>
      <c r="W58" s="11">
        <f t="shared" si="76"/>
        <v>1</v>
      </c>
      <c r="X58" s="11">
        <f t="shared" si="76"/>
        <v>1</v>
      </c>
      <c r="Y58" s="11">
        <f t="shared" si="76"/>
        <v>1</v>
      </c>
      <c r="Z58" s="11">
        <f t="shared" si="76"/>
        <v>1</v>
      </c>
      <c r="AA58" s="11">
        <f t="shared" si="76"/>
        <v>1</v>
      </c>
      <c r="AB58" s="11">
        <f t="shared" si="76"/>
        <v>1</v>
      </c>
      <c r="AC58" s="11">
        <f t="shared" si="76"/>
        <v>1</v>
      </c>
      <c r="AD58" s="11">
        <f t="shared" si="76"/>
        <v>0</v>
      </c>
      <c r="AE58" s="11">
        <f t="shared" si="76"/>
        <v>0</v>
      </c>
    </row>
    <row r="59" spans="7:31" ht="13.5">
      <c r="G59" s="15">
        <f t="shared" si="75"/>
        <v>22</v>
      </c>
      <c r="H59" s="11">
        <f>INDEX(Working,IF($G59-H$36&lt;0,$G59-H$36+24,$G59-H$36)+1,1)</f>
        <v>0</v>
      </c>
      <c r="I59" s="11">
        <f>H58</f>
        <v>0</v>
      </c>
      <c r="J59" s="11">
        <f t="shared" si="76"/>
        <v>0</v>
      </c>
      <c r="K59" s="11">
        <f t="shared" si="76"/>
        <v>0</v>
      </c>
      <c r="L59" s="11">
        <f t="shared" si="76"/>
        <v>0</v>
      </c>
      <c r="M59" s="11">
        <f t="shared" si="76"/>
        <v>0</v>
      </c>
      <c r="N59" s="11">
        <f t="shared" si="76"/>
        <v>0</v>
      </c>
      <c r="O59" s="11">
        <f t="shared" si="76"/>
        <v>0</v>
      </c>
      <c r="P59" s="11">
        <f t="shared" si="76"/>
        <v>0</v>
      </c>
      <c r="Q59" s="11">
        <f t="shared" si="76"/>
        <v>0</v>
      </c>
      <c r="R59" s="11">
        <f t="shared" si="76"/>
        <v>0</v>
      </c>
      <c r="S59" s="11">
        <f t="shared" si="76"/>
        <v>0</v>
      </c>
      <c r="T59" s="11">
        <f t="shared" si="76"/>
        <v>0</v>
      </c>
      <c r="U59" s="11">
        <f t="shared" si="76"/>
        <v>0</v>
      </c>
      <c r="V59" s="11">
        <f t="shared" si="76"/>
        <v>1</v>
      </c>
      <c r="W59" s="11">
        <f t="shared" si="76"/>
        <v>1</v>
      </c>
      <c r="X59" s="11">
        <f t="shared" si="76"/>
        <v>1</v>
      </c>
      <c r="Y59" s="11">
        <f t="shared" si="76"/>
        <v>1</v>
      </c>
      <c r="Z59" s="11">
        <f t="shared" si="76"/>
        <v>1</v>
      </c>
      <c r="AA59" s="11">
        <f t="shared" si="76"/>
        <v>1</v>
      </c>
      <c r="AB59" s="11">
        <f t="shared" si="76"/>
        <v>1</v>
      </c>
      <c r="AC59" s="11">
        <f t="shared" si="76"/>
        <v>1</v>
      </c>
      <c r="AD59" s="11">
        <f t="shared" si="76"/>
        <v>1</v>
      </c>
      <c r="AE59" s="11">
        <f t="shared" si="76"/>
        <v>0</v>
      </c>
    </row>
    <row r="60" spans="7:31" ht="13.5">
      <c r="G60" s="15">
        <f t="shared" si="75"/>
        <v>23</v>
      </c>
      <c r="H60" s="11">
        <f>INDEX(Working,IF($G60-H$36&lt;0,$G60-H$36+24,$G60-H$36)+1,1)</f>
        <v>0</v>
      </c>
      <c r="I60" s="11">
        <f>H59</f>
        <v>0</v>
      </c>
      <c r="J60" s="11">
        <f t="shared" si="76"/>
        <v>0</v>
      </c>
      <c r="K60" s="11">
        <f t="shared" si="76"/>
        <v>0</v>
      </c>
      <c r="L60" s="11">
        <f t="shared" si="76"/>
        <v>0</v>
      </c>
      <c r="M60" s="11">
        <f t="shared" si="76"/>
        <v>0</v>
      </c>
      <c r="N60" s="11">
        <f t="shared" si="76"/>
        <v>0</v>
      </c>
      <c r="O60" s="11">
        <f t="shared" si="76"/>
        <v>0</v>
      </c>
      <c r="P60" s="11">
        <f t="shared" si="76"/>
        <v>0</v>
      </c>
      <c r="Q60" s="11">
        <f t="shared" si="76"/>
        <v>0</v>
      </c>
      <c r="R60" s="11">
        <f t="shared" si="76"/>
        <v>0</v>
      </c>
      <c r="S60" s="11">
        <f t="shared" si="76"/>
        <v>0</v>
      </c>
      <c r="T60" s="11">
        <f t="shared" si="76"/>
        <v>0</v>
      </c>
      <c r="U60" s="11">
        <f t="shared" si="76"/>
        <v>0</v>
      </c>
      <c r="V60" s="11">
        <f t="shared" si="76"/>
        <v>0</v>
      </c>
      <c r="W60" s="11">
        <f t="shared" si="76"/>
        <v>1</v>
      </c>
      <c r="X60" s="11">
        <f t="shared" si="76"/>
        <v>1</v>
      </c>
      <c r="Y60" s="11">
        <f t="shared" si="76"/>
        <v>1</v>
      </c>
      <c r="Z60" s="11">
        <f t="shared" si="76"/>
        <v>1</v>
      </c>
      <c r="AA60" s="11">
        <f t="shared" si="76"/>
        <v>1</v>
      </c>
      <c r="AB60" s="11">
        <f t="shared" si="76"/>
        <v>1</v>
      </c>
      <c r="AC60" s="11">
        <f t="shared" si="76"/>
        <v>1</v>
      </c>
      <c r="AD60" s="11">
        <f t="shared" si="76"/>
        <v>1</v>
      </c>
      <c r="AE60" s="11">
        <f t="shared" si="76"/>
        <v>1</v>
      </c>
    </row>
    <row r="63" spans="7:17" ht="13.5">
      <c r="G63" s="24" t="s">
        <v>23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5" spans="8:31" ht="13.5">
      <c r="H65" s="15">
        <v>0</v>
      </c>
      <c r="I65" s="15">
        <v>1</v>
      </c>
      <c r="J65" s="15">
        <v>2</v>
      </c>
      <c r="K65" s="15">
        <v>3</v>
      </c>
      <c r="L65" s="15">
        <v>4</v>
      </c>
      <c r="M65" s="15">
        <v>5</v>
      </c>
      <c r="N65" s="15">
        <v>6</v>
      </c>
      <c r="O65" s="15">
        <v>7</v>
      </c>
      <c r="P65" s="15">
        <v>8</v>
      </c>
      <c r="Q65" s="15">
        <v>9</v>
      </c>
      <c r="R65" s="15">
        <v>10</v>
      </c>
      <c r="S65" s="15">
        <v>11</v>
      </c>
      <c r="T65" s="15">
        <v>12</v>
      </c>
      <c r="U65" s="15">
        <v>13</v>
      </c>
      <c r="V65" s="15">
        <v>14</v>
      </c>
      <c r="W65" s="15">
        <v>15</v>
      </c>
      <c r="X65" s="15">
        <v>16</v>
      </c>
      <c r="Y65" s="15">
        <v>17</v>
      </c>
      <c r="Z65" s="15">
        <v>18</v>
      </c>
      <c r="AA65" s="15">
        <v>19</v>
      </c>
      <c r="AB65" s="15">
        <v>20</v>
      </c>
      <c r="AC65" s="15">
        <v>21</v>
      </c>
      <c r="AD65" s="15">
        <v>22</v>
      </c>
      <c r="AE65" s="15">
        <v>23</v>
      </c>
    </row>
    <row r="66" spans="7:31" ht="13.5">
      <c r="G66" s="14" t="s">
        <v>24</v>
      </c>
      <c r="H66" s="20">
        <v>5</v>
      </c>
      <c r="I66" s="20">
        <v>4</v>
      </c>
      <c r="J66" s="20">
        <v>0</v>
      </c>
      <c r="K66" s="20">
        <v>4</v>
      </c>
      <c r="L66" s="20">
        <v>2</v>
      </c>
      <c r="M66" s="20">
        <v>1</v>
      </c>
      <c r="N66" s="20">
        <v>1</v>
      </c>
      <c r="O66" s="20">
        <v>1</v>
      </c>
      <c r="P66" s="20">
        <v>3</v>
      </c>
      <c r="Q66" s="20">
        <v>1</v>
      </c>
      <c r="R66" s="20">
        <v>3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3</v>
      </c>
      <c r="Y66" s="20">
        <v>0</v>
      </c>
      <c r="Z66" s="20">
        <v>3</v>
      </c>
      <c r="AA66" s="20">
        <v>1</v>
      </c>
      <c r="AB66" s="20">
        <v>0</v>
      </c>
      <c r="AC66" s="20">
        <v>1</v>
      </c>
      <c r="AD66" s="20">
        <v>1</v>
      </c>
      <c r="AE66" s="20">
        <v>1</v>
      </c>
    </row>
    <row r="68" spans="7:17" ht="13.5">
      <c r="G68" s="11" t="s">
        <v>1</v>
      </c>
      <c r="L68" s="11" t="s">
        <v>25</v>
      </c>
      <c r="M68" s="11" t="s">
        <v>26</v>
      </c>
      <c r="N68" s="11" t="s">
        <v>27</v>
      </c>
      <c r="O68" s="11" t="s">
        <v>28</v>
      </c>
      <c r="P68" s="11" t="s">
        <v>29</v>
      </c>
      <c r="Q68" s="11" t="s">
        <v>30</v>
      </c>
    </row>
    <row r="69" spans="7:17" ht="13.5">
      <c r="G69" s="11">
        <v>0</v>
      </c>
      <c r="L69" s="20">
        <v>1</v>
      </c>
      <c r="M69" s="20">
        <v>1</v>
      </c>
      <c r="N69" s="20">
        <v>1</v>
      </c>
      <c r="O69" s="20">
        <v>1</v>
      </c>
      <c r="P69" s="20">
        <v>0</v>
      </c>
      <c r="Q69" s="20">
        <v>0</v>
      </c>
    </row>
    <row r="70" spans="7:17" ht="13.5">
      <c r="G70" s="11">
        <f>G69+1</f>
        <v>1</v>
      </c>
      <c r="L70" s="20">
        <v>1</v>
      </c>
      <c r="M70" s="20">
        <v>1</v>
      </c>
      <c r="N70" s="20">
        <v>1</v>
      </c>
      <c r="O70" s="20">
        <v>1</v>
      </c>
      <c r="P70" s="20">
        <v>4</v>
      </c>
      <c r="Q70" s="20">
        <v>0</v>
      </c>
    </row>
    <row r="71" spans="7:17" ht="13.5">
      <c r="G71" s="11">
        <f aca="true" t="shared" si="77" ref="G71:G92">G70+1</f>
        <v>2</v>
      </c>
      <c r="L71" s="20">
        <v>1</v>
      </c>
      <c r="M71" s="20">
        <v>1</v>
      </c>
      <c r="N71" s="20">
        <v>1</v>
      </c>
      <c r="O71" s="20">
        <v>1</v>
      </c>
      <c r="P71" s="20">
        <v>0</v>
      </c>
      <c r="Q71" s="20">
        <v>0</v>
      </c>
    </row>
    <row r="72" spans="7:17" ht="13.5">
      <c r="G72" s="11">
        <f t="shared" si="77"/>
        <v>3</v>
      </c>
      <c r="L72" s="20">
        <v>1</v>
      </c>
      <c r="M72" s="20">
        <v>1</v>
      </c>
      <c r="N72" s="20">
        <v>1</v>
      </c>
      <c r="O72" s="20">
        <v>1</v>
      </c>
      <c r="P72" s="20">
        <v>2</v>
      </c>
      <c r="Q72" s="20">
        <v>0</v>
      </c>
    </row>
    <row r="73" spans="7:17" ht="13.5">
      <c r="G73" s="11">
        <f t="shared" si="77"/>
        <v>4</v>
      </c>
      <c r="L73" s="20">
        <v>1</v>
      </c>
      <c r="M73" s="20">
        <v>1</v>
      </c>
      <c r="N73" s="20">
        <v>1</v>
      </c>
      <c r="O73" s="20">
        <v>1</v>
      </c>
      <c r="P73" s="20">
        <v>4</v>
      </c>
      <c r="Q73" s="20">
        <v>0</v>
      </c>
    </row>
    <row r="74" spans="7:17" ht="13.5">
      <c r="G74" s="11">
        <f t="shared" si="77"/>
        <v>5</v>
      </c>
      <c r="L74" s="20">
        <v>1</v>
      </c>
      <c r="M74" s="20">
        <v>1</v>
      </c>
      <c r="N74" s="20">
        <v>1</v>
      </c>
      <c r="O74" s="20">
        <v>1</v>
      </c>
      <c r="P74" s="20">
        <v>4</v>
      </c>
      <c r="Q74" s="20">
        <v>0</v>
      </c>
    </row>
    <row r="75" spans="7:17" ht="13.5">
      <c r="G75" s="11">
        <f t="shared" si="77"/>
        <v>6</v>
      </c>
      <c r="L75" s="20">
        <v>1</v>
      </c>
      <c r="M75" s="20">
        <v>1</v>
      </c>
      <c r="N75" s="20">
        <v>1</v>
      </c>
      <c r="O75" s="20">
        <v>1</v>
      </c>
      <c r="P75" s="20">
        <v>4</v>
      </c>
      <c r="Q75" s="20">
        <v>0</v>
      </c>
    </row>
    <row r="76" spans="7:17" ht="13.5">
      <c r="G76" s="11">
        <f t="shared" si="77"/>
        <v>7</v>
      </c>
      <c r="L76" s="20">
        <v>1</v>
      </c>
      <c r="M76" s="20">
        <v>1</v>
      </c>
      <c r="N76" s="20">
        <v>1</v>
      </c>
      <c r="O76" s="20">
        <v>1</v>
      </c>
      <c r="P76" s="20">
        <v>4</v>
      </c>
      <c r="Q76" s="20">
        <v>0</v>
      </c>
    </row>
    <row r="77" spans="7:17" ht="13.5">
      <c r="G77" s="11">
        <f t="shared" si="77"/>
        <v>8</v>
      </c>
      <c r="L77" s="20">
        <v>1</v>
      </c>
      <c r="M77" s="20">
        <v>1</v>
      </c>
      <c r="N77" s="20">
        <v>1</v>
      </c>
      <c r="O77" s="20">
        <v>1</v>
      </c>
      <c r="P77" s="20">
        <v>2</v>
      </c>
      <c r="Q77" s="20">
        <v>0</v>
      </c>
    </row>
    <row r="78" spans="7:17" ht="13.5">
      <c r="G78" s="11">
        <f t="shared" si="77"/>
        <v>9</v>
      </c>
      <c r="L78" s="20">
        <v>1</v>
      </c>
      <c r="M78" s="20">
        <v>1</v>
      </c>
      <c r="N78" s="20">
        <v>1</v>
      </c>
      <c r="O78" s="20">
        <v>1</v>
      </c>
      <c r="P78" s="20">
        <v>0</v>
      </c>
      <c r="Q78" s="20">
        <v>0</v>
      </c>
    </row>
    <row r="79" spans="7:17" ht="13.5">
      <c r="G79" s="11">
        <f t="shared" si="77"/>
        <v>10</v>
      </c>
      <c r="L79" s="20">
        <v>1</v>
      </c>
      <c r="M79" s="20">
        <v>1</v>
      </c>
      <c r="N79" s="20">
        <v>1</v>
      </c>
      <c r="O79" s="20">
        <v>1</v>
      </c>
      <c r="P79" s="20">
        <v>4</v>
      </c>
      <c r="Q79" s="20">
        <v>0</v>
      </c>
    </row>
    <row r="80" spans="7:17" ht="13.5">
      <c r="G80" s="11">
        <f t="shared" si="77"/>
        <v>11</v>
      </c>
      <c r="L80" s="20">
        <v>1</v>
      </c>
      <c r="M80" s="20">
        <v>1</v>
      </c>
      <c r="N80" s="20">
        <v>1</v>
      </c>
      <c r="O80" s="20">
        <v>1</v>
      </c>
      <c r="P80" s="20">
        <v>0</v>
      </c>
      <c r="Q80" s="20">
        <v>0</v>
      </c>
    </row>
    <row r="81" spans="7:17" ht="13.5">
      <c r="G81" s="11">
        <f t="shared" si="77"/>
        <v>12</v>
      </c>
      <c r="L81" s="20">
        <v>1</v>
      </c>
      <c r="M81" s="20">
        <v>1</v>
      </c>
      <c r="N81" s="20">
        <v>1</v>
      </c>
      <c r="O81" s="20">
        <v>0</v>
      </c>
      <c r="P81" s="20">
        <v>0</v>
      </c>
      <c r="Q81" s="20">
        <v>0</v>
      </c>
    </row>
    <row r="82" spans="7:17" ht="13.5">
      <c r="G82" s="11">
        <f t="shared" si="77"/>
        <v>13</v>
      </c>
      <c r="L82" s="20">
        <v>1</v>
      </c>
      <c r="M82" s="20">
        <v>1</v>
      </c>
      <c r="N82" s="20">
        <v>1</v>
      </c>
      <c r="O82" s="20">
        <v>0</v>
      </c>
      <c r="P82" s="20">
        <v>0</v>
      </c>
      <c r="Q82" s="20">
        <v>0</v>
      </c>
    </row>
    <row r="83" spans="7:17" ht="13.5">
      <c r="G83" s="11">
        <f t="shared" si="77"/>
        <v>14</v>
      </c>
      <c r="L83" s="20">
        <v>1</v>
      </c>
      <c r="M83" s="20">
        <v>1</v>
      </c>
      <c r="N83" s="20">
        <v>1</v>
      </c>
      <c r="O83" s="20">
        <v>0</v>
      </c>
      <c r="P83" s="20">
        <v>0</v>
      </c>
      <c r="Q83" s="20">
        <v>0</v>
      </c>
    </row>
    <row r="84" spans="7:17" ht="13.5">
      <c r="G84" s="11">
        <f t="shared" si="77"/>
        <v>15</v>
      </c>
      <c r="L84" s="20">
        <v>1</v>
      </c>
      <c r="M84" s="20">
        <v>1</v>
      </c>
      <c r="N84" s="20">
        <v>0</v>
      </c>
      <c r="O84" s="20">
        <v>0</v>
      </c>
      <c r="P84" s="20">
        <v>0</v>
      </c>
      <c r="Q84" s="20">
        <v>0</v>
      </c>
    </row>
    <row r="85" spans="7:17" ht="13.5">
      <c r="G85" s="11">
        <f t="shared" si="77"/>
        <v>16</v>
      </c>
      <c r="L85" s="20">
        <v>1</v>
      </c>
      <c r="M85" s="20">
        <v>1</v>
      </c>
      <c r="N85" s="20">
        <v>1</v>
      </c>
      <c r="O85" s="20">
        <v>0</v>
      </c>
      <c r="P85" s="20">
        <v>0</v>
      </c>
      <c r="Q85" s="20">
        <v>0</v>
      </c>
    </row>
    <row r="86" spans="7:17" ht="13.5">
      <c r="G86" s="11">
        <f t="shared" si="77"/>
        <v>17</v>
      </c>
      <c r="L86" s="20">
        <v>1</v>
      </c>
      <c r="M86" s="20">
        <v>1</v>
      </c>
      <c r="N86" s="20">
        <v>0</v>
      </c>
      <c r="O86" s="20">
        <v>0</v>
      </c>
      <c r="P86" s="20">
        <v>0</v>
      </c>
      <c r="Q86" s="20">
        <v>0</v>
      </c>
    </row>
    <row r="87" spans="7:17" ht="13.5">
      <c r="G87" s="11">
        <f t="shared" si="77"/>
        <v>18</v>
      </c>
      <c r="L87" s="20">
        <v>1</v>
      </c>
      <c r="M87" s="20">
        <v>1</v>
      </c>
      <c r="N87" s="20">
        <v>0</v>
      </c>
      <c r="O87" s="20">
        <v>0</v>
      </c>
      <c r="P87" s="20">
        <v>0</v>
      </c>
      <c r="Q87" s="20">
        <v>0</v>
      </c>
    </row>
    <row r="88" spans="7:17" ht="13.5">
      <c r="G88" s="11">
        <f t="shared" si="77"/>
        <v>19</v>
      </c>
      <c r="L88" s="20">
        <v>1</v>
      </c>
      <c r="M88" s="20">
        <v>1</v>
      </c>
      <c r="N88" s="20">
        <v>1</v>
      </c>
      <c r="O88" s="20">
        <v>0</v>
      </c>
      <c r="P88" s="20">
        <v>0</v>
      </c>
      <c r="Q88" s="20">
        <v>0</v>
      </c>
    </row>
    <row r="89" spans="7:17" ht="13.5">
      <c r="G89" s="11">
        <f t="shared" si="77"/>
        <v>20</v>
      </c>
      <c r="L89" s="20">
        <v>1</v>
      </c>
      <c r="M89" s="20">
        <v>1</v>
      </c>
      <c r="N89" s="20">
        <v>0</v>
      </c>
      <c r="O89" s="20">
        <v>0</v>
      </c>
      <c r="P89" s="20">
        <v>0</v>
      </c>
      <c r="Q89" s="20">
        <v>0</v>
      </c>
    </row>
    <row r="90" spans="7:17" ht="13.5">
      <c r="G90" s="11">
        <f t="shared" si="77"/>
        <v>21</v>
      </c>
      <c r="L90" s="20">
        <v>1</v>
      </c>
      <c r="M90" s="20">
        <v>1</v>
      </c>
      <c r="N90" s="20">
        <v>1</v>
      </c>
      <c r="O90" s="20">
        <v>0</v>
      </c>
      <c r="P90" s="20">
        <v>0</v>
      </c>
      <c r="Q90" s="20">
        <v>0</v>
      </c>
    </row>
    <row r="91" spans="7:17" ht="13.5">
      <c r="G91" s="11">
        <f t="shared" si="77"/>
        <v>22</v>
      </c>
      <c r="L91" s="20">
        <v>1</v>
      </c>
      <c r="M91" s="20">
        <v>1</v>
      </c>
      <c r="N91" s="20">
        <v>1</v>
      </c>
      <c r="O91" s="20">
        <v>0</v>
      </c>
      <c r="P91" s="20">
        <v>0</v>
      </c>
      <c r="Q91" s="20">
        <v>0</v>
      </c>
    </row>
    <row r="92" spans="7:17" ht="13.5">
      <c r="G92" s="11">
        <f t="shared" si="77"/>
        <v>23</v>
      </c>
      <c r="L92" s="20">
        <v>1</v>
      </c>
      <c r="M92" s="20">
        <v>1</v>
      </c>
      <c r="N92" s="20">
        <v>1</v>
      </c>
      <c r="O92" s="20">
        <v>0</v>
      </c>
      <c r="P92" s="20">
        <v>0</v>
      </c>
      <c r="Q92" s="20">
        <v>0</v>
      </c>
    </row>
    <row r="95" spans="7:17" ht="13.5">
      <c r="G95" s="24" t="s">
        <v>32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7" spans="7:9" ht="13.5">
      <c r="G97" t="s">
        <v>33</v>
      </c>
      <c r="H97" t="s">
        <v>34</v>
      </c>
      <c r="I97" s="21">
        <f>SUM(K9:K32)+SUMPRODUCT(L9:Q32,L69:Q92)</f>
        <v>160.31731802927357</v>
      </c>
    </row>
    <row r="99" spans="7:17" ht="13.5">
      <c r="G99" s="24" t="s">
        <v>35</v>
      </c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2" spans="7:24" s="16" customFormat="1" ht="79.5" customHeight="1">
      <c r="G102" s="17" t="s">
        <v>1</v>
      </c>
      <c r="H102" s="19" t="s">
        <v>47</v>
      </c>
      <c r="I102" s="17"/>
      <c r="J102" s="17" t="s">
        <v>36</v>
      </c>
      <c r="K102" s="17"/>
      <c r="L102" s="17" t="s">
        <v>37</v>
      </c>
      <c r="M102" s="17"/>
      <c r="N102" s="17" t="s">
        <v>25</v>
      </c>
      <c r="O102" s="17"/>
      <c r="P102" s="17" t="s">
        <v>26</v>
      </c>
      <c r="Q102" s="17"/>
      <c r="R102" s="17" t="s">
        <v>27</v>
      </c>
      <c r="S102" s="17"/>
      <c r="T102" s="17" t="s">
        <v>28</v>
      </c>
      <c r="U102" s="17"/>
      <c r="V102" s="17" t="s">
        <v>29</v>
      </c>
      <c r="W102" s="17"/>
      <c r="X102" s="17" t="s">
        <v>30</v>
      </c>
    </row>
    <row r="103" spans="7:24" ht="13.5">
      <c r="G103" s="11">
        <v>0</v>
      </c>
      <c r="H103" s="11">
        <f aca="true" t="shared" si="78" ref="H103:H126">SUMPRODUCT(Starting,H37:AE37)-SUM(L69:Q69)</f>
        <v>11</v>
      </c>
      <c r="I103" s="18" t="e">
        <f>[1]!WB(H103,"&gt;=",J103)</f>
        <v>#NAME?</v>
      </c>
      <c r="J103" s="11">
        <f>T9</f>
        <v>8</v>
      </c>
      <c r="K103" s="11"/>
      <c r="L103" s="11">
        <v>1</v>
      </c>
      <c r="M103" s="18" t="e">
        <f>[1]!WB(L103,"&gt;=",N103)</f>
        <v>#NAME?</v>
      </c>
      <c r="N103" s="11">
        <f>L69</f>
        <v>1</v>
      </c>
      <c r="O103" s="18" t="e">
        <f>[1]!WB(N103,"&gt;=",P103)</f>
        <v>#NAME?</v>
      </c>
      <c r="P103" s="11">
        <f>M69</f>
        <v>1</v>
      </c>
      <c r="Q103" s="18" t="e">
        <f>[1]!WB(P103,"&gt;=",R103)</f>
        <v>#NAME?</v>
      </c>
      <c r="R103" s="11">
        <f>N69</f>
        <v>1</v>
      </c>
      <c r="S103" s="18" t="e">
        <f>[1]!WB(R103,"&gt;=",T103)</f>
        <v>#NAME?</v>
      </c>
      <c r="T103" s="11">
        <f>O69</f>
        <v>1</v>
      </c>
      <c r="U103" s="18" t="e">
        <f>[1]!WB(T103,"&gt;=",V103)</f>
        <v>#NAME?</v>
      </c>
      <c r="V103" s="11">
        <f>P69</f>
        <v>0</v>
      </c>
      <c r="W103" s="18" t="e">
        <f>[1]!WB(V103,"&gt;=",X103)</f>
        <v>#NAME?</v>
      </c>
      <c r="X103" s="11">
        <f>Q69</f>
        <v>0</v>
      </c>
    </row>
    <row r="104" spans="7:24" ht="13.5">
      <c r="G104" s="11">
        <f>G103+1</f>
        <v>1</v>
      </c>
      <c r="H104" s="11">
        <f t="shared" si="78"/>
        <v>8</v>
      </c>
      <c r="I104" s="18" t="e">
        <f>[1]!WB(H104,"&gt;=",J104)</f>
        <v>#NAME?</v>
      </c>
      <c r="J104" s="11">
        <f>T10</f>
        <v>8</v>
      </c>
      <c r="K104" s="11"/>
      <c r="L104" s="11">
        <f>L103</f>
        <v>1</v>
      </c>
      <c r="M104" s="18" t="e">
        <f>[1]!WB(L104,"&gt;=",N104)</f>
        <v>#NAME?</v>
      </c>
      <c r="N104" s="11">
        <f>L70</f>
        <v>1</v>
      </c>
      <c r="O104" s="18" t="e">
        <f>[1]!WB(N104,"&gt;=",P104)</f>
        <v>#NAME?</v>
      </c>
      <c r="P104" s="11">
        <f>M70</f>
        <v>1</v>
      </c>
      <c r="Q104" s="18" t="e">
        <f>[1]!WB(P104,"&gt;=",R104)</f>
        <v>#NAME?</v>
      </c>
      <c r="R104" s="11">
        <f>N70</f>
        <v>1</v>
      </c>
      <c r="S104" s="18" t="e">
        <f>[1]!WB(R104,"&gt;=",T104)</f>
        <v>#NAME?</v>
      </c>
      <c r="T104" s="11">
        <f>O70</f>
        <v>1</v>
      </c>
      <c r="U104" s="18" t="e">
        <f>[1]!WB(T104,"&gt;=",V104)</f>
        <v>#NAME?</v>
      </c>
      <c r="V104" s="11">
        <f>P70</f>
        <v>4</v>
      </c>
      <c r="W104" s="18" t="e">
        <f>[1]!WB(V104,"&gt;=",X104)</f>
        <v>#NAME?</v>
      </c>
      <c r="X104" s="11">
        <f>Q70</f>
        <v>0</v>
      </c>
    </row>
    <row r="105" spans="7:24" ht="13.5">
      <c r="G105" s="11">
        <f>G104+1</f>
        <v>2</v>
      </c>
      <c r="H105" s="11">
        <f t="shared" si="78"/>
        <v>12</v>
      </c>
      <c r="I105" s="18" t="e">
        <f>[1]!WB(H105,"&gt;=",J105)</f>
        <v>#NAME?</v>
      </c>
      <c r="J105" s="11">
        <f>T11</f>
        <v>9</v>
      </c>
      <c r="K105" s="11"/>
      <c r="L105" s="11">
        <f aca="true" t="shared" si="79" ref="L105:L126">L104</f>
        <v>1</v>
      </c>
      <c r="M105" s="18" t="e">
        <f>[1]!WB(L105,"&gt;=",N105)</f>
        <v>#NAME?</v>
      </c>
      <c r="N105" s="11">
        <f aca="true" t="shared" si="80" ref="N105:N126">L71</f>
        <v>1</v>
      </c>
      <c r="O105" s="18" t="e">
        <f>[1]!WB(N105,"&gt;=",P105)</f>
        <v>#NAME?</v>
      </c>
      <c r="P105" s="11">
        <f aca="true" t="shared" si="81" ref="P105:P126">M71</f>
        <v>1</v>
      </c>
      <c r="Q105" s="18" t="e">
        <f>[1]!WB(P105,"&gt;=",R105)</f>
        <v>#NAME?</v>
      </c>
      <c r="R105" s="11">
        <f aca="true" t="shared" si="82" ref="R105:R126">N71</f>
        <v>1</v>
      </c>
      <c r="S105" s="18" t="e">
        <f>[1]!WB(R105,"&gt;=",T105)</f>
        <v>#NAME?</v>
      </c>
      <c r="T105" s="11">
        <f aca="true" t="shared" si="83" ref="T105:T126">O71</f>
        <v>1</v>
      </c>
      <c r="U105" s="18" t="e">
        <f>[1]!WB(T105,"&gt;=",V105)</f>
        <v>#NAME?</v>
      </c>
      <c r="V105" s="11">
        <f aca="true" t="shared" si="84" ref="V105:V126">P71</f>
        <v>0</v>
      </c>
      <c r="W105" s="18" t="e">
        <f>[1]!WB(V105,"&gt;=",X105)</f>
        <v>#NAME?</v>
      </c>
      <c r="X105" s="11">
        <f aca="true" t="shared" si="85" ref="X105:X126">Q71</f>
        <v>0</v>
      </c>
    </row>
    <row r="106" spans="7:24" ht="13.5">
      <c r="G106" s="11">
        <f>G105+1</f>
        <v>3</v>
      </c>
      <c r="H106" s="11">
        <f t="shared" si="78"/>
        <v>11</v>
      </c>
      <c r="I106" s="18" t="e">
        <f>[1]!WB(H106,"&gt;=",J106)</f>
        <v>#NAME?</v>
      </c>
      <c r="J106" s="11">
        <f>T12</f>
        <v>10</v>
      </c>
      <c r="K106" s="11"/>
      <c r="L106" s="11">
        <f t="shared" si="79"/>
        <v>1</v>
      </c>
      <c r="M106" s="18" t="e">
        <f>[1]!WB(L106,"&gt;=",N106)</f>
        <v>#NAME?</v>
      </c>
      <c r="N106" s="11">
        <f t="shared" si="80"/>
        <v>1</v>
      </c>
      <c r="O106" s="18" t="e">
        <f>[1]!WB(N106,"&gt;=",P106)</f>
        <v>#NAME?</v>
      </c>
      <c r="P106" s="11">
        <f t="shared" si="81"/>
        <v>1</v>
      </c>
      <c r="Q106" s="18" t="e">
        <f>[1]!WB(P106,"&gt;=",R106)</f>
        <v>#NAME?</v>
      </c>
      <c r="R106" s="11">
        <f t="shared" si="82"/>
        <v>1</v>
      </c>
      <c r="S106" s="18" t="e">
        <f>[1]!WB(R106,"&gt;=",T106)</f>
        <v>#NAME?</v>
      </c>
      <c r="T106" s="11">
        <f t="shared" si="83"/>
        <v>1</v>
      </c>
      <c r="U106" s="18" t="e">
        <f>[1]!WB(T106,"&gt;=",V106)</f>
        <v>#NAME?</v>
      </c>
      <c r="V106" s="11">
        <f t="shared" si="84"/>
        <v>2</v>
      </c>
      <c r="W106" s="18" t="e">
        <f>[1]!WB(V106,"&gt;=",X106)</f>
        <v>#NAME?</v>
      </c>
      <c r="X106" s="11">
        <f t="shared" si="85"/>
        <v>0</v>
      </c>
    </row>
    <row r="107" spans="7:24" ht="13.5">
      <c r="G107" s="11">
        <f aca="true" t="shared" si="86" ref="G107:G126">G106+1</f>
        <v>4</v>
      </c>
      <c r="H107" s="11">
        <f t="shared" si="78"/>
        <v>10</v>
      </c>
      <c r="I107" s="18" t="e">
        <f>[1]!WB(H107,"&gt;=",J107)</f>
        <v>#NAME?</v>
      </c>
      <c r="J107" s="11">
        <f aca="true" t="shared" si="87" ref="J107:J126">T13</f>
        <v>10</v>
      </c>
      <c r="K107" s="11"/>
      <c r="L107" s="11">
        <f t="shared" si="79"/>
        <v>1</v>
      </c>
      <c r="M107" s="18" t="e">
        <f>[1]!WB(L107,"&gt;=",N107)</f>
        <v>#NAME?</v>
      </c>
      <c r="N107" s="11">
        <f t="shared" si="80"/>
        <v>1</v>
      </c>
      <c r="O107" s="18" t="e">
        <f>[1]!WB(N107,"&gt;=",P107)</f>
        <v>#NAME?</v>
      </c>
      <c r="P107" s="11">
        <f t="shared" si="81"/>
        <v>1</v>
      </c>
      <c r="Q107" s="18" t="e">
        <f>[1]!WB(P107,"&gt;=",R107)</f>
        <v>#NAME?</v>
      </c>
      <c r="R107" s="11">
        <f t="shared" si="82"/>
        <v>1</v>
      </c>
      <c r="S107" s="18" t="e">
        <f>[1]!WB(R107,"&gt;=",T107)</f>
        <v>#NAME?</v>
      </c>
      <c r="T107" s="11">
        <f t="shared" si="83"/>
        <v>1</v>
      </c>
      <c r="U107" s="18" t="e">
        <f>[1]!WB(T107,"&gt;=",V107)</f>
        <v>#NAME?</v>
      </c>
      <c r="V107" s="11">
        <f t="shared" si="84"/>
        <v>4</v>
      </c>
      <c r="W107" s="18" t="e">
        <f>[1]!WB(V107,"&gt;=",X107)</f>
        <v>#NAME?</v>
      </c>
      <c r="X107" s="11">
        <f t="shared" si="85"/>
        <v>0</v>
      </c>
    </row>
    <row r="108" spans="7:24" ht="13.5">
      <c r="G108" s="11">
        <f t="shared" si="86"/>
        <v>5</v>
      </c>
      <c r="H108" s="11">
        <f t="shared" si="78"/>
        <v>11</v>
      </c>
      <c r="I108" s="18" t="e">
        <f>[1]!WB(H108,"&gt;=",J108)</f>
        <v>#NAME?</v>
      </c>
      <c r="J108" s="11">
        <f t="shared" si="87"/>
        <v>10</v>
      </c>
      <c r="K108" s="11"/>
      <c r="L108" s="11">
        <f t="shared" si="79"/>
        <v>1</v>
      </c>
      <c r="M108" s="18" t="e">
        <f>[1]!WB(L108,"&gt;=",N108)</f>
        <v>#NAME?</v>
      </c>
      <c r="N108" s="11">
        <f t="shared" si="80"/>
        <v>1</v>
      </c>
      <c r="O108" s="18" t="e">
        <f>[1]!WB(N108,"&gt;=",P108)</f>
        <v>#NAME?</v>
      </c>
      <c r="P108" s="11">
        <f t="shared" si="81"/>
        <v>1</v>
      </c>
      <c r="Q108" s="18" t="e">
        <f>[1]!WB(P108,"&gt;=",R108)</f>
        <v>#NAME?</v>
      </c>
      <c r="R108" s="11">
        <f t="shared" si="82"/>
        <v>1</v>
      </c>
      <c r="S108" s="18" t="e">
        <f>[1]!WB(R108,"&gt;=",T108)</f>
        <v>#NAME?</v>
      </c>
      <c r="T108" s="11">
        <f t="shared" si="83"/>
        <v>1</v>
      </c>
      <c r="U108" s="18" t="e">
        <f>[1]!WB(T108,"&gt;=",V108)</f>
        <v>#NAME?</v>
      </c>
      <c r="V108" s="11">
        <f t="shared" si="84"/>
        <v>4</v>
      </c>
      <c r="W108" s="18" t="e">
        <f>[1]!WB(V108,"&gt;=",X108)</f>
        <v>#NAME?</v>
      </c>
      <c r="X108" s="11">
        <f t="shared" si="85"/>
        <v>0</v>
      </c>
    </row>
    <row r="109" spans="7:24" ht="13.5">
      <c r="G109" s="11">
        <f t="shared" si="86"/>
        <v>6</v>
      </c>
      <c r="H109" s="11">
        <f t="shared" si="78"/>
        <v>11</v>
      </c>
      <c r="I109" s="18" t="e">
        <f>[1]!WB(H109,"&gt;=",J109)</f>
        <v>#NAME?</v>
      </c>
      <c r="J109" s="11">
        <f t="shared" si="87"/>
        <v>10</v>
      </c>
      <c r="K109" s="11"/>
      <c r="L109" s="11">
        <f t="shared" si="79"/>
        <v>1</v>
      </c>
      <c r="M109" s="18" t="e">
        <f>[1]!WB(L109,"&gt;=",N109)</f>
        <v>#NAME?</v>
      </c>
      <c r="N109" s="11">
        <f t="shared" si="80"/>
        <v>1</v>
      </c>
      <c r="O109" s="18" t="e">
        <f>[1]!WB(N109,"&gt;=",P109)</f>
        <v>#NAME?</v>
      </c>
      <c r="P109" s="11">
        <f t="shared" si="81"/>
        <v>1</v>
      </c>
      <c r="Q109" s="18" t="e">
        <f>[1]!WB(P109,"&gt;=",R109)</f>
        <v>#NAME?</v>
      </c>
      <c r="R109" s="11">
        <f t="shared" si="82"/>
        <v>1</v>
      </c>
      <c r="S109" s="18" t="e">
        <f>[1]!WB(R109,"&gt;=",T109)</f>
        <v>#NAME?</v>
      </c>
      <c r="T109" s="11">
        <f t="shared" si="83"/>
        <v>1</v>
      </c>
      <c r="U109" s="18" t="e">
        <f>[1]!WB(T109,"&gt;=",V109)</f>
        <v>#NAME?</v>
      </c>
      <c r="V109" s="11">
        <f t="shared" si="84"/>
        <v>4</v>
      </c>
      <c r="W109" s="18" t="e">
        <f>[1]!WB(V109,"&gt;=",X109)</f>
        <v>#NAME?</v>
      </c>
      <c r="X109" s="11">
        <f t="shared" si="85"/>
        <v>0</v>
      </c>
    </row>
    <row r="110" spans="7:24" ht="13.5">
      <c r="G110" s="11">
        <f t="shared" si="86"/>
        <v>7</v>
      </c>
      <c r="H110" s="11">
        <f t="shared" si="78"/>
        <v>11</v>
      </c>
      <c r="I110" s="18" t="e">
        <f>[1]!WB(H110,"&gt;=",J110)</f>
        <v>#NAME?</v>
      </c>
      <c r="J110" s="11">
        <f t="shared" si="87"/>
        <v>10</v>
      </c>
      <c r="K110" s="11"/>
      <c r="L110" s="11">
        <f t="shared" si="79"/>
        <v>1</v>
      </c>
      <c r="M110" s="18" t="e">
        <f>[1]!WB(L110,"&gt;=",N110)</f>
        <v>#NAME?</v>
      </c>
      <c r="N110" s="11">
        <f t="shared" si="80"/>
        <v>1</v>
      </c>
      <c r="O110" s="18" t="e">
        <f>[1]!WB(N110,"&gt;=",P110)</f>
        <v>#NAME?</v>
      </c>
      <c r="P110" s="11">
        <f t="shared" si="81"/>
        <v>1</v>
      </c>
      <c r="Q110" s="18" t="e">
        <f>[1]!WB(P110,"&gt;=",R110)</f>
        <v>#NAME?</v>
      </c>
      <c r="R110" s="11">
        <f t="shared" si="82"/>
        <v>1</v>
      </c>
      <c r="S110" s="18" t="e">
        <f>[1]!WB(R110,"&gt;=",T110)</f>
        <v>#NAME?</v>
      </c>
      <c r="T110" s="11">
        <f t="shared" si="83"/>
        <v>1</v>
      </c>
      <c r="U110" s="18" t="e">
        <f>[1]!WB(T110,"&gt;=",V110)</f>
        <v>#NAME?</v>
      </c>
      <c r="V110" s="11">
        <f t="shared" si="84"/>
        <v>4</v>
      </c>
      <c r="W110" s="18" t="e">
        <f>[1]!WB(V110,"&gt;=",X110)</f>
        <v>#NAME?</v>
      </c>
      <c r="X110" s="11">
        <f t="shared" si="85"/>
        <v>0</v>
      </c>
    </row>
    <row r="111" spans="7:24" ht="13.5">
      <c r="G111" s="11">
        <f t="shared" si="86"/>
        <v>8</v>
      </c>
      <c r="H111" s="11">
        <f t="shared" si="78"/>
        <v>15</v>
      </c>
      <c r="I111" s="18" t="e">
        <f>[1]!WB(H111,"&gt;=",J111)</f>
        <v>#NAME?</v>
      </c>
      <c r="J111" s="11">
        <f t="shared" si="87"/>
        <v>10</v>
      </c>
      <c r="K111" s="11"/>
      <c r="L111" s="11">
        <f t="shared" si="79"/>
        <v>1</v>
      </c>
      <c r="M111" s="18" t="e">
        <f>[1]!WB(L111,"&gt;=",N111)</f>
        <v>#NAME?</v>
      </c>
      <c r="N111" s="11">
        <f t="shared" si="80"/>
        <v>1</v>
      </c>
      <c r="O111" s="18" t="e">
        <f>[1]!WB(N111,"&gt;=",P111)</f>
        <v>#NAME?</v>
      </c>
      <c r="P111" s="11">
        <f t="shared" si="81"/>
        <v>1</v>
      </c>
      <c r="Q111" s="18" t="e">
        <f>[1]!WB(P111,"&gt;=",R111)</f>
        <v>#NAME?</v>
      </c>
      <c r="R111" s="11">
        <f t="shared" si="82"/>
        <v>1</v>
      </c>
      <c r="S111" s="18" t="e">
        <f>[1]!WB(R111,"&gt;=",T111)</f>
        <v>#NAME?</v>
      </c>
      <c r="T111" s="11">
        <f t="shared" si="83"/>
        <v>1</v>
      </c>
      <c r="U111" s="18" t="e">
        <f>[1]!WB(T111,"&gt;=",V111)</f>
        <v>#NAME?</v>
      </c>
      <c r="V111" s="11">
        <f t="shared" si="84"/>
        <v>2</v>
      </c>
      <c r="W111" s="18" t="e">
        <f>[1]!WB(V111,"&gt;=",X111)</f>
        <v>#NAME?</v>
      </c>
      <c r="X111" s="11">
        <f t="shared" si="85"/>
        <v>0</v>
      </c>
    </row>
    <row r="112" spans="7:24" ht="13.5">
      <c r="G112" s="11">
        <f t="shared" si="86"/>
        <v>9</v>
      </c>
      <c r="H112" s="11">
        <f t="shared" si="78"/>
        <v>13</v>
      </c>
      <c r="I112" s="18" t="e">
        <f>[1]!WB(H112,"&gt;=",J112)</f>
        <v>#NAME?</v>
      </c>
      <c r="J112" s="11">
        <f t="shared" si="87"/>
        <v>9</v>
      </c>
      <c r="K112" s="11"/>
      <c r="L112" s="11">
        <f t="shared" si="79"/>
        <v>1</v>
      </c>
      <c r="M112" s="18" t="e">
        <f>[1]!WB(L112,"&gt;=",N112)</f>
        <v>#NAME?</v>
      </c>
      <c r="N112" s="11">
        <f t="shared" si="80"/>
        <v>1</v>
      </c>
      <c r="O112" s="18" t="e">
        <f>[1]!WB(N112,"&gt;=",P112)</f>
        <v>#NAME?</v>
      </c>
      <c r="P112" s="11">
        <f t="shared" si="81"/>
        <v>1</v>
      </c>
      <c r="Q112" s="18" t="e">
        <f>[1]!WB(P112,"&gt;=",R112)</f>
        <v>#NAME?</v>
      </c>
      <c r="R112" s="11">
        <f t="shared" si="82"/>
        <v>1</v>
      </c>
      <c r="S112" s="18" t="e">
        <f>[1]!WB(R112,"&gt;=",T112)</f>
        <v>#NAME?</v>
      </c>
      <c r="T112" s="11">
        <f t="shared" si="83"/>
        <v>1</v>
      </c>
      <c r="U112" s="18" t="e">
        <f>[1]!WB(T112,"&gt;=",V112)</f>
        <v>#NAME?</v>
      </c>
      <c r="V112" s="11">
        <f t="shared" si="84"/>
        <v>0</v>
      </c>
      <c r="W112" s="18" t="e">
        <f>[1]!WB(V112,"&gt;=",X112)</f>
        <v>#NAME?</v>
      </c>
      <c r="X112" s="11">
        <f t="shared" si="85"/>
        <v>0</v>
      </c>
    </row>
    <row r="113" spans="7:24" ht="13.5">
      <c r="G113" s="11">
        <f t="shared" si="86"/>
        <v>10</v>
      </c>
      <c r="H113" s="11">
        <f t="shared" si="78"/>
        <v>8</v>
      </c>
      <c r="I113" s="18" t="e">
        <f>[1]!WB(H113,"&gt;=",J113)</f>
        <v>#NAME?</v>
      </c>
      <c r="J113" s="11">
        <f t="shared" si="87"/>
        <v>8</v>
      </c>
      <c r="K113" s="11"/>
      <c r="L113" s="11">
        <f t="shared" si="79"/>
        <v>1</v>
      </c>
      <c r="M113" s="18" t="e">
        <f>[1]!WB(L113,"&gt;=",N113)</f>
        <v>#NAME?</v>
      </c>
      <c r="N113" s="11">
        <f t="shared" si="80"/>
        <v>1</v>
      </c>
      <c r="O113" s="18" t="e">
        <f>[1]!WB(N113,"&gt;=",P113)</f>
        <v>#NAME?</v>
      </c>
      <c r="P113" s="11">
        <f t="shared" si="81"/>
        <v>1</v>
      </c>
      <c r="Q113" s="18" t="e">
        <f>[1]!WB(P113,"&gt;=",R113)</f>
        <v>#NAME?</v>
      </c>
      <c r="R113" s="11">
        <f t="shared" si="82"/>
        <v>1</v>
      </c>
      <c r="S113" s="18" t="e">
        <f>[1]!WB(R113,"&gt;=",T113)</f>
        <v>#NAME?</v>
      </c>
      <c r="T113" s="11">
        <f t="shared" si="83"/>
        <v>1</v>
      </c>
      <c r="U113" s="18" t="e">
        <f>[1]!WB(T113,"&gt;=",V113)</f>
        <v>#NAME?</v>
      </c>
      <c r="V113" s="11">
        <f t="shared" si="84"/>
        <v>4</v>
      </c>
      <c r="W113" s="18" t="e">
        <f>[1]!WB(V113,"&gt;=",X113)</f>
        <v>#NAME?</v>
      </c>
      <c r="X113" s="11">
        <f t="shared" si="85"/>
        <v>0</v>
      </c>
    </row>
    <row r="114" spans="7:24" ht="13.5">
      <c r="G114" s="11">
        <f t="shared" si="86"/>
        <v>11</v>
      </c>
      <c r="H114" s="11">
        <f t="shared" si="78"/>
        <v>12</v>
      </c>
      <c r="I114" s="18" t="e">
        <f>[1]!WB(H114,"&gt;=",J114)</f>
        <v>#NAME?</v>
      </c>
      <c r="J114" s="11">
        <f t="shared" si="87"/>
        <v>8</v>
      </c>
      <c r="K114" s="11"/>
      <c r="L114" s="11">
        <f t="shared" si="79"/>
        <v>1</v>
      </c>
      <c r="M114" s="18" t="e">
        <f>[1]!WB(L114,"&gt;=",N114)</f>
        <v>#NAME?</v>
      </c>
      <c r="N114" s="11">
        <f t="shared" si="80"/>
        <v>1</v>
      </c>
      <c r="O114" s="18" t="e">
        <f>[1]!WB(N114,"&gt;=",P114)</f>
        <v>#NAME?</v>
      </c>
      <c r="P114" s="11">
        <f t="shared" si="81"/>
        <v>1</v>
      </c>
      <c r="Q114" s="18" t="e">
        <f>[1]!WB(P114,"&gt;=",R114)</f>
        <v>#NAME?</v>
      </c>
      <c r="R114" s="11">
        <f t="shared" si="82"/>
        <v>1</v>
      </c>
      <c r="S114" s="18" t="e">
        <f>[1]!WB(R114,"&gt;=",T114)</f>
        <v>#NAME?</v>
      </c>
      <c r="T114" s="11">
        <f t="shared" si="83"/>
        <v>1</v>
      </c>
      <c r="U114" s="18" t="e">
        <f>[1]!WB(T114,"&gt;=",V114)</f>
        <v>#NAME?</v>
      </c>
      <c r="V114" s="11">
        <f t="shared" si="84"/>
        <v>0</v>
      </c>
      <c r="W114" s="18" t="e">
        <f>[1]!WB(V114,"&gt;=",X114)</f>
        <v>#NAME?</v>
      </c>
      <c r="X114" s="11">
        <f t="shared" si="85"/>
        <v>0</v>
      </c>
    </row>
    <row r="115" spans="7:24" ht="13.5">
      <c r="G115" s="11">
        <f t="shared" si="86"/>
        <v>12</v>
      </c>
      <c r="H115" s="11">
        <f t="shared" si="78"/>
        <v>9</v>
      </c>
      <c r="I115" s="18" t="e">
        <f>[1]!WB(H115,"&gt;=",J115)</f>
        <v>#NAME?</v>
      </c>
      <c r="J115" s="11">
        <f t="shared" si="87"/>
        <v>7</v>
      </c>
      <c r="K115" s="11"/>
      <c r="L115" s="11">
        <f t="shared" si="79"/>
        <v>1</v>
      </c>
      <c r="M115" s="18" t="e">
        <f>[1]!WB(L115,"&gt;=",N115)</f>
        <v>#NAME?</v>
      </c>
      <c r="N115" s="11">
        <f t="shared" si="80"/>
        <v>1</v>
      </c>
      <c r="O115" s="18" t="e">
        <f>[1]!WB(N115,"&gt;=",P115)</f>
        <v>#NAME?</v>
      </c>
      <c r="P115" s="11">
        <f t="shared" si="81"/>
        <v>1</v>
      </c>
      <c r="Q115" s="18" t="e">
        <f>[1]!WB(P115,"&gt;=",R115)</f>
        <v>#NAME?</v>
      </c>
      <c r="R115" s="11">
        <f t="shared" si="82"/>
        <v>1</v>
      </c>
      <c r="S115" s="18" t="e">
        <f>[1]!WB(R115,"&gt;=",T115)</f>
        <v>#NAME?</v>
      </c>
      <c r="T115" s="11">
        <f t="shared" si="83"/>
        <v>0</v>
      </c>
      <c r="U115" s="18" t="e">
        <f>[1]!WB(T115,"&gt;=",V115)</f>
        <v>#NAME?</v>
      </c>
      <c r="V115" s="11">
        <f t="shared" si="84"/>
        <v>0</v>
      </c>
      <c r="W115" s="18" t="e">
        <f>[1]!WB(V115,"&gt;=",X115)</f>
        <v>#NAME?</v>
      </c>
      <c r="X115" s="11">
        <f t="shared" si="85"/>
        <v>0</v>
      </c>
    </row>
    <row r="116" spans="7:24" ht="13.5">
      <c r="G116" s="11">
        <f t="shared" si="86"/>
        <v>13</v>
      </c>
      <c r="H116" s="11">
        <f t="shared" si="78"/>
        <v>7</v>
      </c>
      <c r="I116" s="18" t="e">
        <f>[1]!WB(H116,"&gt;=",J116)</f>
        <v>#NAME?</v>
      </c>
      <c r="J116" s="11">
        <f t="shared" si="87"/>
        <v>6</v>
      </c>
      <c r="K116" s="11"/>
      <c r="L116" s="11">
        <f t="shared" si="79"/>
        <v>1</v>
      </c>
      <c r="M116" s="18" t="e">
        <f>[1]!WB(L116,"&gt;=",N116)</f>
        <v>#NAME?</v>
      </c>
      <c r="N116" s="11">
        <f t="shared" si="80"/>
        <v>1</v>
      </c>
      <c r="O116" s="18" t="e">
        <f>[1]!WB(N116,"&gt;=",P116)</f>
        <v>#NAME?</v>
      </c>
      <c r="P116" s="11">
        <f t="shared" si="81"/>
        <v>1</v>
      </c>
      <c r="Q116" s="18" t="e">
        <f>[1]!WB(P116,"&gt;=",R116)</f>
        <v>#NAME?</v>
      </c>
      <c r="R116" s="11">
        <f t="shared" si="82"/>
        <v>1</v>
      </c>
      <c r="S116" s="18" t="e">
        <f>[1]!WB(R116,"&gt;=",T116)</f>
        <v>#NAME?</v>
      </c>
      <c r="T116" s="11">
        <f t="shared" si="83"/>
        <v>0</v>
      </c>
      <c r="U116" s="18" t="e">
        <f>[1]!WB(T116,"&gt;=",V116)</f>
        <v>#NAME?</v>
      </c>
      <c r="V116" s="11">
        <f t="shared" si="84"/>
        <v>0</v>
      </c>
      <c r="W116" s="18" t="e">
        <f>[1]!WB(V116,"&gt;=",X116)</f>
        <v>#NAME?</v>
      </c>
      <c r="X116" s="11">
        <f t="shared" si="85"/>
        <v>0</v>
      </c>
    </row>
    <row r="117" spans="7:24" ht="13.5">
      <c r="G117" s="11">
        <f t="shared" si="86"/>
        <v>14</v>
      </c>
      <c r="H117" s="11">
        <f t="shared" si="78"/>
        <v>6</v>
      </c>
      <c r="I117" s="18" t="e">
        <f>[1]!WB(H117,"&gt;=",J117)</f>
        <v>#NAME?</v>
      </c>
      <c r="J117" s="11">
        <f t="shared" si="87"/>
        <v>5</v>
      </c>
      <c r="K117" s="11"/>
      <c r="L117" s="11">
        <f t="shared" si="79"/>
        <v>1</v>
      </c>
      <c r="M117" s="18" t="e">
        <f>[1]!WB(L117,"&gt;=",N117)</f>
        <v>#NAME?</v>
      </c>
      <c r="N117" s="11">
        <f t="shared" si="80"/>
        <v>1</v>
      </c>
      <c r="O117" s="18" t="e">
        <f>[1]!WB(N117,"&gt;=",P117)</f>
        <v>#NAME?</v>
      </c>
      <c r="P117" s="11">
        <f t="shared" si="81"/>
        <v>1</v>
      </c>
      <c r="Q117" s="18" t="e">
        <f>[1]!WB(P117,"&gt;=",R117)</f>
        <v>#NAME?</v>
      </c>
      <c r="R117" s="11">
        <f t="shared" si="82"/>
        <v>1</v>
      </c>
      <c r="S117" s="18" t="e">
        <f>[1]!WB(R117,"&gt;=",T117)</f>
        <v>#NAME?</v>
      </c>
      <c r="T117" s="11">
        <f t="shared" si="83"/>
        <v>0</v>
      </c>
      <c r="U117" s="18" t="e">
        <f>[1]!WB(T117,"&gt;=",V117)</f>
        <v>#NAME?</v>
      </c>
      <c r="V117" s="11">
        <f t="shared" si="84"/>
        <v>0</v>
      </c>
      <c r="W117" s="18" t="e">
        <f>[1]!WB(V117,"&gt;=",X117)</f>
        <v>#NAME?</v>
      </c>
      <c r="X117" s="11">
        <f t="shared" si="85"/>
        <v>0</v>
      </c>
    </row>
    <row r="118" spans="7:24" ht="13.5">
      <c r="G118" s="11">
        <f t="shared" si="86"/>
        <v>15</v>
      </c>
      <c r="H118" s="11">
        <f t="shared" si="78"/>
        <v>6</v>
      </c>
      <c r="I118" s="18" t="e">
        <f>[1]!WB(H118,"&gt;=",J118)</f>
        <v>#NAME?</v>
      </c>
      <c r="J118" s="11">
        <f t="shared" si="87"/>
        <v>5</v>
      </c>
      <c r="K118" s="11"/>
      <c r="L118" s="11">
        <f t="shared" si="79"/>
        <v>1</v>
      </c>
      <c r="M118" s="18" t="e">
        <f>[1]!WB(L118,"&gt;=",N118)</f>
        <v>#NAME?</v>
      </c>
      <c r="N118" s="11">
        <f t="shared" si="80"/>
        <v>1</v>
      </c>
      <c r="O118" s="18" t="e">
        <f>[1]!WB(N118,"&gt;=",P118)</f>
        <v>#NAME?</v>
      </c>
      <c r="P118" s="11">
        <f t="shared" si="81"/>
        <v>1</v>
      </c>
      <c r="Q118" s="18" t="e">
        <f>[1]!WB(P118,"&gt;=",R118)</f>
        <v>#NAME?</v>
      </c>
      <c r="R118" s="11">
        <f t="shared" si="82"/>
        <v>0</v>
      </c>
      <c r="S118" s="18" t="e">
        <f>[1]!WB(R118,"&gt;=",T118)</f>
        <v>#NAME?</v>
      </c>
      <c r="T118" s="11">
        <f t="shared" si="83"/>
        <v>0</v>
      </c>
      <c r="U118" s="18" t="e">
        <f>[1]!WB(T118,"&gt;=",V118)</f>
        <v>#NAME?</v>
      </c>
      <c r="V118" s="11">
        <f t="shared" si="84"/>
        <v>0</v>
      </c>
      <c r="W118" s="18" t="e">
        <f>[1]!WB(V118,"&gt;=",X118)</f>
        <v>#NAME?</v>
      </c>
      <c r="X118" s="11">
        <f t="shared" si="85"/>
        <v>0</v>
      </c>
    </row>
    <row r="119" spans="7:24" ht="13.5">
      <c r="G119" s="11">
        <f t="shared" si="86"/>
        <v>16</v>
      </c>
      <c r="H119" s="11">
        <f t="shared" si="78"/>
        <v>7</v>
      </c>
      <c r="I119" s="18" t="e">
        <f>[1]!WB(H119,"&gt;=",J119)</f>
        <v>#NAME?</v>
      </c>
      <c r="J119" s="11">
        <f t="shared" si="87"/>
        <v>4</v>
      </c>
      <c r="K119" s="11"/>
      <c r="L119" s="11">
        <f t="shared" si="79"/>
        <v>1</v>
      </c>
      <c r="M119" s="18" t="e">
        <f>[1]!WB(L119,"&gt;=",N119)</f>
        <v>#NAME?</v>
      </c>
      <c r="N119" s="11">
        <f t="shared" si="80"/>
        <v>1</v>
      </c>
      <c r="O119" s="18" t="e">
        <f>[1]!WB(N119,"&gt;=",P119)</f>
        <v>#NAME?</v>
      </c>
      <c r="P119" s="11">
        <f t="shared" si="81"/>
        <v>1</v>
      </c>
      <c r="Q119" s="18" t="e">
        <f>[1]!WB(P119,"&gt;=",R119)</f>
        <v>#NAME?</v>
      </c>
      <c r="R119" s="11">
        <f t="shared" si="82"/>
        <v>1</v>
      </c>
      <c r="S119" s="18" t="e">
        <f>[1]!WB(R119,"&gt;=",T119)</f>
        <v>#NAME?</v>
      </c>
      <c r="T119" s="11">
        <f t="shared" si="83"/>
        <v>0</v>
      </c>
      <c r="U119" s="18" t="e">
        <f>[1]!WB(T119,"&gt;=",V119)</f>
        <v>#NAME?</v>
      </c>
      <c r="V119" s="11">
        <f t="shared" si="84"/>
        <v>0</v>
      </c>
      <c r="W119" s="18" t="e">
        <f>[1]!WB(V119,"&gt;=",X119)</f>
        <v>#NAME?</v>
      </c>
      <c r="X119" s="11">
        <f t="shared" si="85"/>
        <v>0</v>
      </c>
    </row>
    <row r="120" spans="7:24" ht="13.5">
      <c r="G120" s="11">
        <f t="shared" si="86"/>
        <v>17</v>
      </c>
      <c r="H120" s="11">
        <f t="shared" si="78"/>
        <v>5</v>
      </c>
      <c r="I120" s="18" t="e">
        <f>[1]!WB(H120,"&gt;=",J120)</f>
        <v>#NAME?</v>
      </c>
      <c r="J120" s="11">
        <f t="shared" si="87"/>
        <v>4</v>
      </c>
      <c r="K120" s="11"/>
      <c r="L120" s="11">
        <f t="shared" si="79"/>
        <v>1</v>
      </c>
      <c r="M120" s="18" t="e">
        <f>[1]!WB(L120,"&gt;=",N120)</f>
        <v>#NAME?</v>
      </c>
      <c r="N120" s="11">
        <f t="shared" si="80"/>
        <v>1</v>
      </c>
      <c r="O120" s="18" t="e">
        <f>[1]!WB(N120,"&gt;=",P120)</f>
        <v>#NAME?</v>
      </c>
      <c r="P120" s="11">
        <f t="shared" si="81"/>
        <v>1</v>
      </c>
      <c r="Q120" s="18" t="e">
        <f>[1]!WB(P120,"&gt;=",R120)</f>
        <v>#NAME?</v>
      </c>
      <c r="R120" s="11">
        <f t="shared" si="82"/>
        <v>0</v>
      </c>
      <c r="S120" s="18" t="e">
        <f>[1]!WB(R120,"&gt;=",T120)</f>
        <v>#NAME?</v>
      </c>
      <c r="T120" s="11">
        <f t="shared" si="83"/>
        <v>0</v>
      </c>
      <c r="U120" s="18" t="e">
        <f>[1]!WB(T120,"&gt;=",V120)</f>
        <v>#NAME?</v>
      </c>
      <c r="V120" s="11">
        <f t="shared" si="84"/>
        <v>0</v>
      </c>
      <c r="W120" s="18" t="e">
        <f>[1]!WB(V120,"&gt;=",X120)</f>
        <v>#NAME?</v>
      </c>
      <c r="X120" s="11">
        <f t="shared" si="85"/>
        <v>0</v>
      </c>
    </row>
    <row r="121" spans="7:24" ht="13.5">
      <c r="G121" s="11">
        <f t="shared" si="86"/>
        <v>18</v>
      </c>
      <c r="H121" s="11">
        <f t="shared" si="78"/>
        <v>7</v>
      </c>
      <c r="I121" s="18" t="e">
        <f>[1]!WB(H121,"&gt;=",J121)</f>
        <v>#NAME?</v>
      </c>
      <c r="J121" s="11">
        <f t="shared" si="87"/>
        <v>4</v>
      </c>
      <c r="K121" s="11"/>
      <c r="L121" s="11">
        <f t="shared" si="79"/>
        <v>1</v>
      </c>
      <c r="M121" s="18" t="e">
        <f>[1]!WB(L121,"&gt;=",N121)</f>
        <v>#NAME?</v>
      </c>
      <c r="N121" s="11">
        <f t="shared" si="80"/>
        <v>1</v>
      </c>
      <c r="O121" s="18" t="e">
        <f>[1]!WB(N121,"&gt;=",P121)</f>
        <v>#NAME?</v>
      </c>
      <c r="P121" s="11">
        <f t="shared" si="81"/>
        <v>1</v>
      </c>
      <c r="Q121" s="18" t="e">
        <f>[1]!WB(P121,"&gt;=",R121)</f>
        <v>#NAME?</v>
      </c>
      <c r="R121" s="11">
        <f t="shared" si="82"/>
        <v>0</v>
      </c>
      <c r="S121" s="18" t="e">
        <f>[1]!WB(R121,"&gt;=",T121)</f>
        <v>#NAME?</v>
      </c>
      <c r="T121" s="11">
        <f t="shared" si="83"/>
        <v>0</v>
      </c>
      <c r="U121" s="18" t="e">
        <f>[1]!WB(T121,"&gt;=",V121)</f>
        <v>#NAME?</v>
      </c>
      <c r="V121" s="11">
        <f t="shared" si="84"/>
        <v>0</v>
      </c>
      <c r="W121" s="18" t="e">
        <f>[1]!WB(V121,"&gt;=",X121)</f>
        <v>#NAME?</v>
      </c>
      <c r="X121" s="11">
        <f t="shared" si="85"/>
        <v>0</v>
      </c>
    </row>
    <row r="122" spans="7:24" ht="13.5">
      <c r="G122" s="11">
        <f t="shared" si="86"/>
        <v>19</v>
      </c>
      <c r="H122" s="11">
        <f t="shared" si="78"/>
        <v>4</v>
      </c>
      <c r="I122" s="18" t="e">
        <f>[1]!WB(H122,"&gt;=",J122)</f>
        <v>#NAME?</v>
      </c>
      <c r="J122" s="11">
        <f t="shared" si="87"/>
        <v>4</v>
      </c>
      <c r="K122" s="11"/>
      <c r="L122" s="11">
        <f t="shared" si="79"/>
        <v>1</v>
      </c>
      <c r="M122" s="18" t="e">
        <f>[1]!WB(L122,"&gt;=",N122)</f>
        <v>#NAME?</v>
      </c>
      <c r="N122" s="11">
        <f t="shared" si="80"/>
        <v>1</v>
      </c>
      <c r="O122" s="18" t="e">
        <f>[1]!WB(N122,"&gt;=",P122)</f>
        <v>#NAME?</v>
      </c>
      <c r="P122" s="11">
        <f t="shared" si="81"/>
        <v>1</v>
      </c>
      <c r="Q122" s="18" t="e">
        <f>[1]!WB(P122,"&gt;=",R122)</f>
        <v>#NAME?</v>
      </c>
      <c r="R122" s="11">
        <f t="shared" si="82"/>
        <v>1</v>
      </c>
      <c r="S122" s="18" t="e">
        <f>[1]!WB(R122,"&gt;=",T122)</f>
        <v>#NAME?</v>
      </c>
      <c r="T122" s="11">
        <f t="shared" si="83"/>
        <v>0</v>
      </c>
      <c r="U122" s="18" t="e">
        <f>[1]!WB(T122,"&gt;=",V122)</f>
        <v>#NAME?</v>
      </c>
      <c r="V122" s="11">
        <f t="shared" si="84"/>
        <v>0</v>
      </c>
      <c r="W122" s="18" t="e">
        <f>[1]!WB(V122,"&gt;=",X122)</f>
        <v>#NAME?</v>
      </c>
      <c r="X122" s="11">
        <f t="shared" si="85"/>
        <v>0</v>
      </c>
    </row>
    <row r="123" spans="7:24" ht="13.5">
      <c r="G123" s="11">
        <f t="shared" si="86"/>
        <v>20</v>
      </c>
      <c r="H123" s="11">
        <f t="shared" si="78"/>
        <v>5</v>
      </c>
      <c r="I123" s="18" t="e">
        <f>[1]!WB(H123,"&gt;=",J123)</f>
        <v>#NAME?</v>
      </c>
      <c r="J123" s="11">
        <f t="shared" si="87"/>
        <v>5</v>
      </c>
      <c r="K123" s="11"/>
      <c r="L123" s="11">
        <f t="shared" si="79"/>
        <v>1</v>
      </c>
      <c r="M123" s="18" t="e">
        <f>[1]!WB(L123,"&gt;=",N123)</f>
        <v>#NAME?</v>
      </c>
      <c r="N123" s="11">
        <f t="shared" si="80"/>
        <v>1</v>
      </c>
      <c r="O123" s="18" t="e">
        <f>[1]!WB(N123,"&gt;=",P123)</f>
        <v>#NAME?</v>
      </c>
      <c r="P123" s="11">
        <f t="shared" si="81"/>
        <v>1</v>
      </c>
      <c r="Q123" s="18" t="e">
        <f>[1]!WB(P123,"&gt;=",R123)</f>
        <v>#NAME?</v>
      </c>
      <c r="R123" s="11">
        <f t="shared" si="82"/>
        <v>0</v>
      </c>
      <c r="S123" s="18" t="e">
        <f>[1]!WB(R123,"&gt;=",T123)</f>
        <v>#NAME?</v>
      </c>
      <c r="T123" s="11">
        <f t="shared" si="83"/>
        <v>0</v>
      </c>
      <c r="U123" s="18" t="e">
        <f>[1]!WB(T123,"&gt;=",V123)</f>
        <v>#NAME?</v>
      </c>
      <c r="V123" s="11">
        <f t="shared" si="84"/>
        <v>0</v>
      </c>
      <c r="W123" s="18" t="e">
        <f>[1]!WB(V123,"&gt;=",X123)</f>
        <v>#NAME?</v>
      </c>
      <c r="X123" s="11">
        <f t="shared" si="85"/>
        <v>0</v>
      </c>
    </row>
    <row r="124" spans="7:24" ht="13.5">
      <c r="G124" s="11">
        <f t="shared" si="86"/>
        <v>21</v>
      </c>
      <c r="H124" s="11">
        <f t="shared" si="78"/>
        <v>5</v>
      </c>
      <c r="I124" s="18" t="e">
        <f>[1]!WB(H124,"&gt;=",J124)</f>
        <v>#NAME?</v>
      </c>
      <c r="J124" s="11">
        <f t="shared" si="87"/>
        <v>5</v>
      </c>
      <c r="K124" s="11"/>
      <c r="L124" s="11">
        <f t="shared" si="79"/>
        <v>1</v>
      </c>
      <c r="M124" s="18" t="e">
        <f>[1]!WB(L124,"&gt;=",N124)</f>
        <v>#NAME?</v>
      </c>
      <c r="N124" s="11">
        <f t="shared" si="80"/>
        <v>1</v>
      </c>
      <c r="O124" s="18" t="e">
        <f>[1]!WB(N124,"&gt;=",P124)</f>
        <v>#NAME?</v>
      </c>
      <c r="P124" s="11">
        <f t="shared" si="81"/>
        <v>1</v>
      </c>
      <c r="Q124" s="18" t="e">
        <f>[1]!WB(P124,"&gt;=",R124)</f>
        <v>#NAME?</v>
      </c>
      <c r="R124" s="11">
        <f t="shared" si="82"/>
        <v>1</v>
      </c>
      <c r="S124" s="18" t="e">
        <f>[1]!WB(R124,"&gt;=",T124)</f>
        <v>#NAME?</v>
      </c>
      <c r="T124" s="11">
        <f t="shared" si="83"/>
        <v>0</v>
      </c>
      <c r="U124" s="18" t="e">
        <f>[1]!WB(T124,"&gt;=",V124)</f>
        <v>#NAME?</v>
      </c>
      <c r="V124" s="11">
        <f t="shared" si="84"/>
        <v>0</v>
      </c>
      <c r="W124" s="18" t="e">
        <f>[1]!WB(V124,"&gt;=",X124)</f>
        <v>#NAME?</v>
      </c>
      <c r="X124" s="11">
        <f t="shared" si="85"/>
        <v>0</v>
      </c>
    </row>
    <row r="125" spans="7:24" ht="13.5">
      <c r="G125" s="11">
        <f t="shared" si="86"/>
        <v>22</v>
      </c>
      <c r="H125" s="11">
        <f t="shared" si="78"/>
        <v>6</v>
      </c>
      <c r="I125" s="18" t="e">
        <f>[1]!WB(H125,"&gt;=",J125)</f>
        <v>#NAME?</v>
      </c>
      <c r="J125" s="11">
        <f t="shared" si="87"/>
        <v>6</v>
      </c>
      <c r="K125" s="11"/>
      <c r="L125" s="11">
        <f t="shared" si="79"/>
        <v>1</v>
      </c>
      <c r="M125" s="18" t="e">
        <f>[1]!WB(L125,"&gt;=",N125)</f>
        <v>#NAME?</v>
      </c>
      <c r="N125" s="11">
        <f t="shared" si="80"/>
        <v>1</v>
      </c>
      <c r="O125" s="18" t="e">
        <f>[1]!WB(N125,"&gt;=",P125)</f>
        <v>#NAME?</v>
      </c>
      <c r="P125" s="11">
        <f t="shared" si="81"/>
        <v>1</v>
      </c>
      <c r="Q125" s="18" t="e">
        <f>[1]!WB(P125,"&gt;=",R125)</f>
        <v>#NAME?</v>
      </c>
      <c r="R125" s="11">
        <f t="shared" si="82"/>
        <v>1</v>
      </c>
      <c r="S125" s="18" t="e">
        <f>[1]!WB(R125,"&gt;=",T125)</f>
        <v>#NAME?</v>
      </c>
      <c r="T125" s="11">
        <f t="shared" si="83"/>
        <v>0</v>
      </c>
      <c r="U125" s="18" t="e">
        <f>[1]!WB(T125,"&gt;=",V125)</f>
        <v>#NAME?</v>
      </c>
      <c r="V125" s="11">
        <f t="shared" si="84"/>
        <v>0</v>
      </c>
      <c r="W125" s="18" t="e">
        <f>[1]!WB(V125,"&gt;=",X125)</f>
        <v>#NAME?</v>
      </c>
      <c r="X125" s="11">
        <f t="shared" si="85"/>
        <v>0</v>
      </c>
    </row>
    <row r="126" spans="7:24" ht="13.5">
      <c r="G126" s="11">
        <f t="shared" si="86"/>
        <v>23</v>
      </c>
      <c r="H126" s="11">
        <f t="shared" si="78"/>
        <v>7</v>
      </c>
      <c r="I126" s="18" t="e">
        <f>[1]!WB(H126,"&gt;=",J126)</f>
        <v>#NAME?</v>
      </c>
      <c r="J126" s="11">
        <f t="shared" si="87"/>
        <v>7</v>
      </c>
      <c r="K126" s="11"/>
      <c r="L126" s="11">
        <f t="shared" si="79"/>
        <v>1</v>
      </c>
      <c r="M126" s="18" t="e">
        <f>[1]!WB(L126,"&gt;=",N126)</f>
        <v>#NAME?</v>
      </c>
      <c r="N126" s="11">
        <f t="shared" si="80"/>
        <v>1</v>
      </c>
      <c r="O126" s="18" t="e">
        <f>[1]!WB(N126,"&gt;=",P126)</f>
        <v>#NAME?</v>
      </c>
      <c r="P126" s="11">
        <f t="shared" si="81"/>
        <v>1</v>
      </c>
      <c r="Q126" s="18" t="e">
        <f>[1]!WB(P126,"&gt;=",R126)</f>
        <v>#NAME?</v>
      </c>
      <c r="R126" s="11">
        <f t="shared" si="82"/>
        <v>1</v>
      </c>
      <c r="S126" s="18" t="e">
        <f>[1]!WB(R126,"&gt;=",T126)</f>
        <v>#NAME?</v>
      </c>
      <c r="T126" s="11">
        <f t="shared" si="83"/>
        <v>0</v>
      </c>
      <c r="U126" s="18" t="e">
        <f>[1]!WB(T126,"&gt;=",V126)</f>
        <v>#NAME?</v>
      </c>
      <c r="V126" s="11">
        <f t="shared" si="84"/>
        <v>0</v>
      </c>
      <c r="W126" s="18" t="e">
        <f>[1]!WB(V126,"&gt;=",X126)</f>
        <v>#NAME?</v>
      </c>
      <c r="X126" s="11">
        <f t="shared" si="85"/>
        <v>0</v>
      </c>
    </row>
    <row r="128" spans="8:10" s="16" customFormat="1" ht="43.5">
      <c r="H128" s="17" t="s">
        <v>48</v>
      </c>
      <c r="I128" s="17"/>
      <c r="J128" s="17" t="s">
        <v>37</v>
      </c>
    </row>
    <row r="129" spans="8:10" ht="13.5">
      <c r="H129" s="11">
        <f>SUM(Starting)</f>
        <v>35</v>
      </c>
      <c r="I129" s="18" t="e">
        <f>[1]!WB(H129,"&lt;=",J129)</f>
        <v>#NAME?</v>
      </c>
      <c r="J129" s="11">
        <f>Nurses</f>
        <v>35</v>
      </c>
    </row>
  </sheetData>
  <sheetProtection/>
  <mergeCells count="13">
    <mergeCell ref="G63:Q63"/>
    <mergeCell ref="G95:Q95"/>
    <mergeCell ref="G99:Q99"/>
    <mergeCell ref="G7:H7"/>
    <mergeCell ref="L7:Q7"/>
    <mergeCell ref="H35:AE35"/>
    <mergeCell ref="AB7:AH7"/>
    <mergeCell ref="AJ7:AP7"/>
    <mergeCell ref="AR7:AX7"/>
    <mergeCell ref="AZ7:BF7"/>
    <mergeCell ref="BH7:BN7"/>
    <mergeCell ref="G1:L1"/>
    <mergeCell ref="G2:Q2"/>
  </mergeCells>
  <printOptions gridLines="1" headings="1"/>
  <pageMargins left="0.7" right="0.7" top="0.75" bottom="0.75" header="0.3" footer="0.3"/>
  <pageSetup horizontalDpi="300" verticalDpi="300" orientation="portrait"/>
  <legacyDrawing r:id="rId5"/>
  <oleObjects>
    <oleObject progId="Equation.3" shapeId="982032" r:id="rId1"/>
    <oleObject progId="Equation.3" shapeId="982031" r:id="rId2"/>
    <oleObject progId="Equation.3" shapeId="982030" r:id="rId3"/>
    <oleObject progId="Equation.3" shapeId="982029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C3:I1444"/>
  <sheetViews>
    <sheetView workbookViewId="0" topLeftCell="A1">
      <selection activeCell="B10" sqref="B10"/>
    </sheetView>
  </sheetViews>
  <sheetFormatPr defaultColWidth="8.8515625" defaultRowHeight="15"/>
  <sheetData>
    <row r="3" spans="3:9" ht="13.5">
      <c r="C3" s="7" t="s">
        <v>1</v>
      </c>
      <c r="D3" s="7" t="s">
        <v>2</v>
      </c>
      <c r="E3" s="7" t="s">
        <v>3</v>
      </c>
      <c r="G3" s="7" t="s">
        <v>44</v>
      </c>
      <c r="H3" s="7" t="str">
        <f>"True"</f>
        <v>True</v>
      </c>
      <c r="I3" s="7" t="s">
        <v>45</v>
      </c>
    </row>
    <row r="4" spans="3:9" ht="13.5">
      <c r="C4" s="1">
        <v>0</v>
      </c>
      <c r="D4" s="1">
        <f>C4+1</f>
        <v>1</v>
      </c>
      <c r="E4" s="1">
        <f aca="true" t="shared" si="0" ref="E4:E29">Mean+SIN(AVERAGE(C4:C5)*2*PI()/24)*Amplitude/2</f>
        <v>10.652630961100257</v>
      </c>
      <c r="F4">
        <f>SUMPRODUCT(Starting,Model!H37:AE37)</f>
        <v>15</v>
      </c>
      <c r="G4">
        <v>0</v>
      </c>
      <c r="H4" s="1">
        <f aca="true" t="shared" si="1" ref="H4:H67">Mean+SIN(G4*2*PI()/24)*Amplitude/2</f>
        <v>10</v>
      </c>
      <c r="I4">
        <f>LOOKUP(G4,$C$4:$C$29,$E$4:$E$29)</f>
        <v>10.652630961100257</v>
      </c>
    </row>
    <row r="5" spans="3:9" ht="13.5">
      <c r="C5" s="1">
        <f>D4</f>
        <v>1</v>
      </c>
      <c r="D5" s="1">
        <f>C5+1</f>
        <v>2</v>
      </c>
      <c r="E5" s="1">
        <f t="shared" si="0"/>
        <v>11.91341716182545</v>
      </c>
      <c r="F5">
        <f>SUMPRODUCT(Starting,Model!H38:AE38)</f>
        <v>16</v>
      </c>
      <c r="G5">
        <f>G4+1/60</f>
        <v>0.016666666666666666</v>
      </c>
      <c r="H5" s="1">
        <f t="shared" si="1"/>
        <v>10.021816546423732</v>
      </c>
      <c r="I5">
        <f>LOOKUP(G5,$C$4:$C$29,$E$4:$E$29)</f>
        <v>10.652630961100257</v>
      </c>
    </row>
    <row r="6" spans="3:9" ht="13.5">
      <c r="C6" s="1">
        <f aca="true" t="shared" si="2" ref="C6:C28">D5</f>
        <v>2</v>
      </c>
      <c r="D6" s="1">
        <f aca="true" t="shared" si="3" ref="D6:D28">C6+1</f>
        <v>3</v>
      </c>
      <c r="E6" s="1">
        <f t="shared" si="0"/>
        <v>13.043807145043603</v>
      </c>
      <c r="F6">
        <f>SUMPRODUCT(Starting,Model!H39:AE39)</f>
        <v>16</v>
      </c>
      <c r="G6">
        <f aca="true" t="shared" si="4" ref="G6:G69">G5+1/60</f>
        <v>0.03333333333333333</v>
      </c>
      <c r="H6" s="1">
        <f t="shared" si="1"/>
        <v>10.04363267749187</v>
      </c>
      <c r="I6">
        <f aca="true" t="shared" si="5" ref="I6:I69">LOOKUP(G6,$C$4:$C$29,$E$4:$E$29)</f>
        <v>10.652630961100257</v>
      </c>
    </row>
    <row r="7" spans="3:9" ht="13.5">
      <c r="C7" s="1">
        <f t="shared" si="2"/>
        <v>3</v>
      </c>
      <c r="D7" s="1">
        <f t="shared" si="3"/>
        <v>4</v>
      </c>
      <c r="E7" s="1">
        <f t="shared" si="0"/>
        <v>13.966766701456176</v>
      </c>
      <c r="F7">
        <f>SUMPRODUCT(Starting,Model!H40:AE40)</f>
        <v>17</v>
      </c>
      <c r="G7">
        <f t="shared" si="4"/>
        <v>0.05</v>
      </c>
      <c r="H7" s="1">
        <f t="shared" si="1"/>
        <v>10.065447977856723</v>
      </c>
      <c r="I7">
        <f t="shared" si="5"/>
        <v>10.652630961100257</v>
      </c>
    </row>
    <row r="8" spans="3:9" ht="13.5">
      <c r="C8" s="1">
        <f t="shared" si="2"/>
        <v>4</v>
      </c>
      <c r="D8" s="1">
        <f t="shared" si="3"/>
        <v>5</v>
      </c>
      <c r="E8" s="1">
        <f t="shared" si="0"/>
        <v>14.619397662556434</v>
      </c>
      <c r="F8">
        <f>SUMPRODUCT(Starting,Model!H41:AE41)</f>
        <v>18</v>
      </c>
      <c r="G8">
        <f t="shared" si="4"/>
        <v>0.06666666666666667</v>
      </c>
      <c r="H8" s="1">
        <f t="shared" si="1"/>
        <v>10.087262032186418</v>
      </c>
      <c r="I8">
        <f t="shared" si="5"/>
        <v>10.652630961100257</v>
      </c>
    </row>
    <row r="9" spans="3:9" ht="13.5">
      <c r="C9" s="1">
        <f t="shared" si="2"/>
        <v>5</v>
      </c>
      <c r="D9" s="1">
        <f t="shared" si="3"/>
        <v>6</v>
      </c>
      <c r="E9" s="1">
        <f t="shared" si="0"/>
        <v>14.957224306869051</v>
      </c>
      <c r="F9">
        <f>SUMPRODUCT(Starting,Model!H42:AE42)</f>
        <v>19</v>
      </c>
      <c r="G9">
        <f t="shared" si="4"/>
        <v>0.08333333333333333</v>
      </c>
      <c r="H9" s="1">
        <f t="shared" si="1"/>
        <v>10.109074425172805</v>
      </c>
      <c r="I9">
        <f t="shared" si="5"/>
        <v>10.652630961100257</v>
      </c>
    </row>
    <row r="10" spans="3:9" ht="13.5">
      <c r="C10" s="1">
        <f t="shared" si="2"/>
        <v>6</v>
      </c>
      <c r="D10" s="1">
        <f t="shared" si="3"/>
        <v>7</v>
      </c>
      <c r="E10" s="1">
        <f t="shared" si="0"/>
        <v>14.957224306869051</v>
      </c>
      <c r="F10">
        <f>SUMPRODUCT(Starting,Model!H43:AE43)</f>
        <v>19</v>
      </c>
      <c r="G10">
        <f t="shared" si="4"/>
        <v>0.09999999999999999</v>
      </c>
      <c r="H10" s="1">
        <f t="shared" si="1"/>
        <v>10.130884741539365</v>
      </c>
      <c r="I10">
        <f t="shared" si="5"/>
        <v>10.652630961100257</v>
      </c>
    </row>
    <row r="11" spans="3:9" ht="13.5">
      <c r="C11" s="1">
        <f t="shared" si="2"/>
        <v>7</v>
      </c>
      <c r="D11" s="1">
        <f t="shared" si="3"/>
        <v>8</v>
      </c>
      <c r="E11" s="1">
        <f t="shared" si="0"/>
        <v>14.619397662556434</v>
      </c>
      <c r="F11">
        <f>SUMPRODUCT(Starting,Model!H44:AE44)</f>
        <v>19</v>
      </c>
      <c r="G11">
        <f t="shared" si="4"/>
        <v>0.11666666666666665</v>
      </c>
      <c r="H11" s="1">
        <f t="shared" si="1"/>
        <v>10.152692566049113</v>
      </c>
      <c r="I11">
        <f t="shared" si="5"/>
        <v>10.652630961100257</v>
      </c>
    </row>
    <row r="12" spans="3:9" ht="13.5">
      <c r="C12" s="1">
        <f t="shared" si="2"/>
        <v>8</v>
      </c>
      <c r="D12" s="1">
        <f t="shared" si="3"/>
        <v>9</v>
      </c>
      <c r="E12" s="1">
        <f t="shared" si="0"/>
        <v>13.966766701456176</v>
      </c>
      <c r="F12">
        <f>SUMPRODUCT(Starting,Model!H45:AE45)</f>
        <v>21</v>
      </c>
      <c r="G12">
        <f t="shared" si="4"/>
        <v>0.13333333333333333</v>
      </c>
      <c r="H12" s="1">
        <f t="shared" si="1"/>
        <v>10.174497483512505</v>
      </c>
      <c r="I12">
        <f t="shared" si="5"/>
        <v>10.652630961100257</v>
      </c>
    </row>
    <row r="13" spans="3:9" ht="13.5">
      <c r="C13" s="1">
        <f t="shared" si="2"/>
        <v>9</v>
      </c>
      <c r="D13" s="1">
        <f t="shared" si="3"/>
        <v>10</v>
      </c>
      <c r="E13" s="1">
        <f t="shared" si="0"/>
        <v>13.043807145043605</v>
      </c>
      <c r="F13">
        <f>SUMPRODUCT(Starting,Model!H46:AE46)</f>
        <v>17</v>
      </c>
      <c r="G13">
        <f t="shared" si="4"/>
        <v>0.15</v>
      </c>
      <c r="H13" s="1">
        <f t="shared" si="1"/>
        <v>10.196299078795343</v>
      </c>
      <c r="I13">
        <f t="shared" si="5"/>
        <v>10.652630961100257</v>
      </c>
    </row>
    <row r="14" spans="3:9" ht="13.5">
      <c r="C14" s="1">
        <f t="shared" si="2"/>
        <v>10</v>
      </c>
      <c r="D14" s="1">
        <f t="shared" si="3"/>
        <v>11</v>
      </c>
      <c r="E14" s="1">
        <f t="shared" si="0"/>
        <v>11.91341716182545</v>
      </c>
      <c r="F14">
        <f>SUMPRODUCT(Starting,Model!H47:AE47)</f>
        <v>16</v>
      </c>
      <c r="G14">
        <f t="shared" si="4"/>
        <v>0.16666666666666666</v>
      </c>
      <c r="H14" s="1">
        <f t="shared" si="1"/>
        <v>10.21809693682668</v>
      </c>
      <c r="I14">
        <f t="shared" si="5"/>
        <v>10.652630961100257</v>
      </c>
    </row>
    <row r="15" spans="3:9" ht="13.5">
      <c r="C15" s="1">
        <f t="shared" si="2"/>
        <v>11</v>
      </c>
      <c r="D15" s="1">
        <f t="shared" si="3"/>
        <v>12</v>
      </c>
      <c r="E15" s="1">
        <f t="shared" si="0"/>
        <v>10.65263096110026</v>
      </c>
      <c r="F15">
        <f>SUMPRODUCT(Starting,Model!H48:AE48)</f>
        <v>16</v>
      </c>
      <c r="G15">
        <f t="shared" si="4"/>
        <v>0.18333333333333332</v>
      </c>
      <c r="H15" s="1">
        <f t="shared" si="1"/>
        <v>10.239890642606719</v>
      </c>
      <c r="I15">
        <f t="shared" si="5"/>
        <v>10.652630961100257</v>
      </c>
    </row>
    <row r="16" spans="3:9" ht="13.5">
      <c r="C16" s="1">
        <f t="shared" si="2"/>
        <v>12</v>
      </c>
      <c r="D16" s="1">
        <f t="shared" si="3"/>
        <v>13</v>
      </c>
      <c r="E16" s="1">
        <f t="shared" si="0"/>
        <v>9.34736903889974</v>
      </c>
      <c r="F16">
        <f>SUMPRODUCT(Starting,Model!H49:AE49)</f>
        <v>12</v>
      </c>
      <c r="G16">
        <f t="shared" si="4"/>
        <v>0.19999999999999998</v>
      </c>
      <c r="H16" s="1">
        <f t="shared" si="1"/>
        <v>10.261679781214719</v>
      </c>
      <c r="I16">
        <f t="shared" si="5"/>
        <v>10.652630961100257</v>
      </c>
    </row>
    <row r="17" spans="3:9" ht="13.5">
      <c r="C17" s="1">
        <f t="shared" si="2"/>
        <v>13</v>
      </c>
      <c r="D17" s="1">
        <f t="shared" si="3"/>
        <v>14</v>
      </c>
      <c r="E17" s="1">
        <f t="shared" si="0"/>
        <v>8.086582838174552</v>
      </c>
      <c r="F17">
        <f>SUMPRODUCT(Starting,Model!H50:AE50)</f>
        <v>10</v>
      </c>
      <c r="G17">
        <f t="shared" si="4"/>
        <v>0.21666666666666665</v>
      </c>
      <c r="H17" s="1">
        <f t="shared" si="1"/>
        <v>10.283463937816887</v>
      </c>
      <c r="I17">
        <f t="shared" si="5"/>
        <v>10.652630961100257</v>
      </c>
    </row>
    <row r="18" spans="3:9" ht="13.5">
      <c r="C18" s="1">
        <f t="shared" si="2"/>
        <v>14</v>
      </c>
      <c r="D18" s="1">
        <f t="shared" si="3"/>
        <v>15</v>
      </c>
      <c r="E18" s="1">
        <f t="shared" si="0"/>
        <v>6.956192854956397</v>
      </c>
      <c r="F18">
        <f>SUMPRODUCT(Starting,Model!H51:AE51)</f>
        <v>9</v>
      </c>
      <c r="G18">
        <f t="shared" si="4"/>
        <v>0.2333333333333333</v>
      </c>
      <c r="H18" s="1">
        <f t="shared" si="1"/>
        <v>10.305242697674284</v>
      </c>
      <c r="I18">
        <f t="shared" si="5"/>
        <v>10.652630961100257</v>
      </c>
    </row>
    <row r="19" spans="3:9" ht="13.5">
      <c r="C19" s="1">
        <f t="shared" si="2"/>
        <v>15</v>
      </c>
      <c r="D19" s="1">
        <f t="shared" si="3"/>
        <v>16</v>
      </c>
      <c r="E19" s="1">
        <f t="shared" si="0"/>
        <v>6.033233298543825</v>
      </c>
      <c r="F19">
        <f>SUMPRODUCT(Starting,Model!H52:AE52)</f>
        <v>8</v>
      </c>
      <c r="G19">
        <f t="shared" si="4"/>
        <v>0.24999999999999997</v>
      </c>
      <c r="H19" s="1">
        <f t="shared" si="1"/>
        <v>10.327015646150715</v>
      </c>
      <c r="I19">
        <f t="shared" si="5"/>
        <v>10.652630961100257</v>
      </c>
    </row>
    <row r="20" spans="3:9" ht="13.5">
      <c r="C20" s="1">
        <f t="shared" si="2"/>
        <v>16</v>
      </c>
      <c r="D20" s="1">
        <f t="shared" si="3"/>
        <v>17</v>
      </c>
      <c r="E20" s="1">
        <f t="shared" si="0"/>
        <v>5.380602337443566</v>
      </c>
      <c r="F20">
        <f>SUMPRODUCT(Starting,Model!H53:AE53)</f>
        <v>10</v>
      </c>
      <c r="G20">
        <f t="shared" si="4"/>
        <v>0.26666666666666666</v>
      </c>
      <c r="H20" s="1">
        <f t="shared" si="1"/>
        <v>10.348782368720627</v>
      </c>
      <c r="I20">
        <f t="shared" si="5"/>
        <v>10.652630961100257</v>
      </c>
    </row>
    <row r="21" spans="3:9" ht="13.5">
      <c r="C21" s="1">
        <f t="shared" si="2"/>
        <v>17</v>
      </c>
      <c r="D21" s="1">
        <f t="shared" si="3"/>
        <v>18</v>
      </c>
      <c r="E21" s="1">
        <f t="shared" si="0"/>
        <v>5.042775693130948</v>
      </c>
      <c r="F21">
        <f>SUMPRODUCT(Starting,Model!H54:AE54)</f>
        <v>7</v>
      </c>
      <c r="G21">
        <f t="shared" si="4"/>
        <v>0.2833333333333333</v>
      </c>
      <c r="H21" s="1">
        <f t="shared" si="1"/>
        <v>10.370542450976997</v>
      </c>
      <c r="I21">
        <f t="shared" si="5"/>
        <v>10.652630961100257</v>
      </c>
    </row>
    <row r="22" spans="3:9" ht="13.5">
      <c r="C22" s="1">
        <f t="shared" si="2"/>
        <v>18</v>
      </c>
      <c r="D22" s="1">
        <f t="shared" si="3"/>
        <v>19</v>
      </c>
      <c r="E22" s="1">
        <f t="shared" si="0"/>
        <v>5.042775693130947</v>
      </c>
      <c r="F22">
        <f>SUMPRODUCT(Starting,Model!H55:AE55)</f>
        <v>9</v>
      </c>
      <c r="G22">
        <f t="shared" si="4"/>
        <v>0.3</v>
      </c>
      <c r="H22" s="1">
        <f t="shared" si="1"/>
        <v>10.392295478639225</v>
      </c>
      <c r="I22">
        <f t="shared" si="5"/>
        <v>10.652630961100257</v>
      </c>
    </row>
    <row r="23" spans="3:9" ht="13.5">
      <c r="C23" s="1">
        <f t="shared" si="2"/>
        <v>19</v>
      </c>
      <c r="D23" s="1">
        <f t="shared" si="3"/>
        <v>20</v>
      </c>
      <c r="E23" s="1">
        <f t="shared" si="0"/>
        <v>5.380602337443565</v>
      </c>
      <c r="F23">
        <f>SUMPRODUCT(Starting,Model!H56:AE56)</f>
        <v>7</v>
      </c>
      <c r="G23">
        <f t="shared" si="4"/>
        <v>0.31666666666666665</v>
      </c>
      <c r="H23" s="1">
        <f t="shared" si="1"/>
        <v>10.414041037561022</v>
      </c>
      <c r="I23">
        <f t="shared" si="5"/>
        <v>10.652630961100257</v>
      </c>
    </row>
    <row r="24" spans="3:9" ht="13.5">
      <c r="C24" s="1">
        <f t="shared" si="2"/>
        <v>20</v>
      </c>
      <c r="D24" s="1">
        <f t="shared" si="3"/>
        <v>21</v>
      </c>
      <c r="E24" s="1">
        <f t="shared" si="0"/>
        <v>6.033233298543822</v>
      </c>
      <c r="F24">
        <f>SUMPRODUCT(Starting,Model!H57:AE57)</f>
        <v>7</v>
      </c>
      <c r="G24">
        <f t="shared" si="4"/>
        <v>0.3333333333333333</v>
      </c>
      <c r="H24" s="1">
        <f t="shared" si="1"/>
        <v>10.43577871373829</v>
      </c>
      <c r="I24">
        <f t="shared" si="5"/>
        <v>10.652630961100257</v>
      </c>
    </row>
    <row r="25" spans="3:9" ht="13.5">
      <c r="C25" s="1">
        <f t="shared" si="2"/>
        <v>21</v>
      </c>
      <c r="D25" s="1">
        <f t="shared" si="3"/>
        <v>22</v>
      </c>
      <c r="E25" s="1">
        <f t="shared" si="0"/>
        <v>6.956192854956395</v>
      </c>
      <c r="F25">
        <f>SUMPRODUCT(Starting,Model!H58:AE58)</f>
        <v>8</v>
      </c>
      <c r="G25">
        <f t="shared" si="4"/>
        <v>0.35</v>
      </c>
      <c r="H25" s="1">
        <f t="shared" si="1"/>
        <v>10.457508093317012</v>
      </c>
      <c r="I25">
        <f t="shared" si="5"/>
        <v>10.652630961100257</v>
      </c>
    </row>
    <row r="26" spans="3:9" ht="13.5">
      <c r="C26" s="1">
        <f t="shared" si="2"/>
        <v>22</v>
      </c>
      <c r="D26" s="1">
        <f t="shared" si="3"/>
        <v>23</v>
      </c>
      <c r="E26" s="1">
        <f t="shared" si="0"/>
        <v>8.086582838174552</v>
      </c>
      <c r="F26">
        <f>SUMPRODUCT(Starting,Model!H59:AE59)</f>
        <v>9</v>
      </c>
      <c r="G26">
        <f t="shared" si="4"/>
        <v>0.36666666666666664</v>
      </c>
      <c r="H26" s="1">
        <f t="shared" si="1"/>
        <v>10.47922876260112</v>
      </c>
      <c r="I26">
        <f t="shared" si="5"/>
        <v>10.652630961100257</v>
      </c>
    </row>
    <row r="27" spans="3:9" ht="13.5">
      <c r="C27" s="1">
        <f t="shared" si="2"/>
        <v>23</v>
      </c>
      <c r="D27" s="1">
        <f t="shared" si="3"/>
        <v>24</v>
      </c>
      <c r="E27" s="1">
        <f t="shared" si="0"/>
        <v>9.34736903889974</v>
      </c>
      <c r="F27">
        <f>SUMPRODUCT(Starting,Model!H60:AE60)</f>
        <v>10</v>
      </c>
      <c r="G27">
        <f t="shared" si="4"/>
        <v>0.3833333333333333</v>
      </c>
      <c r="H27" s="1">
        <f t="shared" si="1"/>
        <v>10.50094030806038</v>
      </c>
      <c r="I27">
        <f t="shared" si="5"/>
        <v>10.652630961100257</v>
      </c>
    </row>
    <row r="28" spans="3:9" ht="13.5">
      <c r="C28" s="1">
        <f t="shared" si="2"/>
        <v>24</v>
      </c>
      <c r="D28" s="1">
        <f t="shared" si="3"/>
        <v>25</v>
      </c>
      <c r="E28" s="1">
        <f t="shared" si="0"/>
        <v>10.652630961100256</v>
      </c>
      <c r="G28">
        <f t="shared" si="4"/>
        <v>0.39999999999999997</v>
      </c>
      <c r="H28" s="1">
        <f t="shared" si="1"/>
        <v>10.522642316338267</v>
      </c>
      <c r="I28">
        <f t="shared" si="5"/>
        <v>10.652630961100257</v>
      </c>
    </row>
    <row r="29" spans="3:9" ht="13.5">
      <c r="C29" s="1">
        <f>D28</f>
        <v>25</v>
      </c>
      <c r="D29" s="1">
        <f>C29+1</f>
        <v>26</v>
      </c>
      <c r="E29" s="1">
        <f t="shared" si="0"/>
        <v>11.294095225512606</v>
      </c>
      <c r="G29">
        <f t="shared" si="4"/>
        <v>0.41666666666666663</v>
      </c>
      <c r="H29" s="1">
        <f t="shared" si="1"/>
        <v>10.544334374259822</v>
      </c>
      <c r="I29">
        <f t="shared" si="5"/>
        <v>10.652630961100257</v>
      </c>
    </row>
    <row r="30" spans="7:9" ht="13.5">
      <c r="G30">
        <f t="shared" si="4"/>
        <v>0.4333333333333333</v>
      </c>
      <c r="H30" s="1">
        <f t="shared" si="1"/>
        <v>10.566016068839534</v>
      </c>
      <c r="I30">
        <f t="shared" si="5"/>
        <v>10.652630961100257</v>
      </c>
    </row>
    <row r="31" spans="7:9" ht="13.5">
      <c r="G31">
        <f t="shared" si="4"/>
        <v>0.44999999999999996</v>
      </c>
      <c r="H31" s="1">
        <f t="shared" si="1"/>
        <v>10.587686987289189</v>
      </c>
      <c r="I31">
        <f t="shared" si="5"/>
        <v>10.652630961100257</v>
      </c>
    </row>
    <row r="32" spans="7:9" ht="13.5">
      <c r="G32">
        <f t="shared" si="4"/>
        <v>0.4666666666666666</v>
      </c>
      <c r="H32" s="1">
        <f t="shared" si="1"/>
        <v>10.609346717025737</v>
      </c>
      <c r="I32">
        <f t="shared" si="5"/>
        <v>10.652630961100257</v>
      </c>
    </row>
    <row r="33" spans="7:9" ht="13.5">
      <c r="G33">
        <f t="shared" si="4"/>
        <v>0.4833333333333333</v>
      </c>
      <c r="H33" s="1">
        <f t="shared" si="1"/>
        <v>10.63099484567915</v>
      </c>
      <c r="I33">
        <f t="shared" si="5"/>
        <v>10.652630961100257</v>
      </c>
    </row>
    <row r="34" spans="7:9" ht="13.5">
      <c r="G34">
        <f t="shared" si="4"/>
        <v>0.49999999999999994</v>
      </c>
      <c r="H34" s="1">
        <f t="shared" si="1"/>
        <v>10.652630961100257</v>
      </c>
      <c r="I34">
        <f t="shared" si="5"/>
        <v>10.652630961100257</v>
      </c>
    </row>
    <row r="35" spans="7:9" ht="13.5">
      <c r="G35">
        <f t="shared" si="4"/>
        <v>0.5166666666666666</v>
      </c>
      <c r="H35" s="1">
        <f t="shared" si="1"/>
        <v>10.674254651368615</v>
      </c>
      <c r="I35">
        <f t="shared" si="5"/>
        <v>10.652630961100257</v>
      </c>
    </row>
    <row r="36" spans="7:9" ht="13.5">
      <c r="G36">
        <f t="shared" si="4"/>
        <v>0.5333333333333333</v>
      </c>
      <c r="H36" s="1">
        <f t="shared" si="1"/>
        <v>10.695865504800327</v>
      </c>
      <c r="I36">
        <f t="shared" si="5"/>
        <v>10.652630961100257</v>
      </c>
    </row>
    <row r="37" spans="7:9" ht="13.5">
      <c r="G37">
        <f t="shared" si="4"/>
        <v>0.55</v>
      </c>
      <c r="H37" s="1">
        <f t="shared" si="1"/>
        <v>10.717463109955897</v>
      </c>
      <c r="I37">
        <f t="shared" si="5"/>
        <v>10.652630961100257</v>
      </c>
    </row>
    <row r="38" spans="7:9" ht="13.5">
      <c r="G38">
        <f t="shared" si="4"/>
        <v>0.5666666666666668</v>
      </c>
      <c r="H38" s="1">
        <f t="shared" si="1"/>
        <v>10.739047055648053</v>
      </c>
      <c r="I38">
        <f t="shared" si="5"/>
        <v>10.652630961100257</v>
      </c>
    </row>
    <row r="39" spans="7:9" ht="13.5">
      <c r="G39">
        <f t="shared" si="4"/>
        <v>0.5833333333333335</v>
      </c>
      <c r="H39" s="1">
        <f t="shared" si="1"/>
        <v>10.760616930949583</v>
      </c>
      <c r="I39">
        <f t="shared" si="5"/>
        <v>10.652630961100257</v>
      </c>
    </row>
    <row r="40" spans="7:9" ht="13.5">
      <c r="G40">
        <f t="shared" si="4"/>
        <v>0.6000000000000002</v>
      </c>
      <c r="H40" s="1">
        <f t="shared" si="1"/>
        <v>10.782172325201154</v>
      </c>
      <c r="I40">
        <f t="shared" si="5"/>
        <v>10.652630961100257</v>
      </c>
    </row>
    <row r="41" spans="7:9" ht="13.5">
      <c r="G41">
        <f t="shared" si="4"/>
        <v>0.6166666666666669</v>
      </c>
      <c r="H41" s="1">
        <f t="shared" si="1"/>
        <v>10.803712828019131</v>
      </c>
      <c r="I41">
        <f t="shared" si="5"/>
        <v>10.652630961100257</v>
      </c>
    </row>
    <row r="42" spans="7:9" ht="13.5">
      <c r="G42">
        <f t="shared" si="4"/>
        <v>0.6333333333333336</v>
      </c>
      <c r="H42" s="1">
        <f t="shared" si="1"/>
        <v>10.825238029303389</v>
      </c>
      <c r="I42">
        <f t="shared" si="5"/>
        <v>10.652630961100257</v>
      </c>
    </row>
    <row r="43" spans="7:9" ht="13.5">
      <c r="G43">
        <f t="shared" si="4"/>
        <v>0.6500000000000004</v>
      </c>
      <c r="H43" s="1">
        <f t="shared" si="1"/>
        <v>10.846747519245124</v>
      </c>
      <c r="I43">
        <f t="shared" si="5"/>
        <v>10.652630961100257</v>
      </c>
    </row>
    <row r="44" spans="7:9" ht="13.5">
      <c r="G44">
        <f t="shared" si="4"/>
        <v>0.6666666666666671</v>
      </c>
      <c r="H44" s="1">
        <f t="shared" si="1"/>
        <v>10.868240888334652</v>
      </c>
      <c r="I44">
        <f t="shared" si="5"/>
        <v>10.652630961100257</v>
      </c>
    </row>
    <row r="45" spans="7:9" ht="13.5">
      <c r="G45">
        <f t="shared" si="4"/>
        <v>0.6833333333333338</v>
      </c>
      <c r="H45" s="1">
        <f t="shared" si="1"/>
        <v>10.88971772736921</v>
      </c>
      <c r="I45">
        <f t="shared" si="5"/>
        <v>10.652630961100257</v>
      </c>
    </row>
    <row r="46" spans="7:9" ht="13.5">
      <c r="G46">
        <f t="shared" si="4"/>
        <v>0.7000000000000005</v>
      </c>
      <c r="H46" s="1">
        <f t="shared" si="1"/>
        <v>10.911177627460738</v>
      </c>
      <c r="I46">
        <f t="shared" si="5"/>
        <v>10.652630961100257</v>
      </c>
    </row>
    <row r="47" spans="7:9" ht="13.5">
      <c r="G47">
        <f t="shared" si="4"/>
        <v>0.7166666666666672</v>
      </c>
      <c r="H47" s="1">
        <f t="shared" si="1"/>
        <v>10.932620180043674</v>
      </c>
      <c r="I47">
        <f t="shared" si="5"/>
        <v>10.652630961100257</v>
      </c>
    </row>
    <row r="48" spans="7:9" ht="13.5">
      <c r="G48">
        <f t="shared" si="4"/>
        <v>0.733333333333334</v>
      </c>
      <c r="H48" s="1">
        <f t="shared" si="1"/>
        <v>10.954044976882725</v>
      </c>
      <c r="I48">
        <f t="shared" si="5"/>
        <v>10.652630961100257</v>
      </c>
    </row>
    <row r="49" spans="7:9" ht="13.5">
      <c r="G49">
        <f t="shared" si="4"/>
        <v>0.7500000000000007</v>
      </c>
      <c r="H49" s="1">
        <f t="shared" si="1"/>
        <v>10.975451610080642</v>
      </c>
      <c r="I49">
        <f t="shared" si="5"/>
        <v>10.652630961100257</v>
      </c>
    </row>
    <row r="50" spans="7:9" ht="13.5">
      <c r="G50">
        <f t="shared" si="4"/>
        <v>0.7666666666666674</v>
      </c>
      <c r="H50" s="1">
        <f t="shared" si="1"/>
        <v>10.996839672085986</v>
      </c>
      <c r="I50">
        <f t="shared" si="5"/>
        <v>10.652630961100257</v>
      </c>
    </row>
    <row r="51" spans="7:9" ht="13.5">
      <c r="G51">
        <f t="shared" si="4"/>
        <v>0.7833333333333341</v>
      </c>
      <c r="H51" s="1">
        <f t="shared" si="1"/>
        <v>11.018208755700888</v>
      </c>
      <c r="I51">
        <f t="shared" si="5"/>
        <v>10.652630961100257</v>
      </c>
    </row>
    <row r="52" spans="7:9" ht="13.5">
      <c r="G52">
        <f t="shared" si="4"/>
        <v>0.8000000000000008</v>
      </c>
      <c r="H52" s="1">
        <f t="shared" si="1"/>
        <v>11.039558454088798</v>
      </c>
      <c r="I52">
        <f t="shared" si="5"/>
        <v>10.652630961100257</v>
      </c>
    </row>
    <row r="53" spans="7:9" ht="13.5">
      <c r="G53">
        <f t="shared" si="4"/>
        <v>0.8166666666666675</v>
      </c>
      <c r="H53" s="1">
        <f t="shared" si="1"/>
        <v>11.060888360782233</v>
      </c>
      <c r="I53">
        <f t="shared" si="5"/>
        <v>10.652630961100257</v>
      </c>
    </row>
    <row r="54" spans="7:9" ht="13.5">
      <c r="G54">
        <f t="shared" si="4"/>
        <v>0.8333333333333343</v>
      </c>
      <c r="H54" s="1">
        <f t="shared" si="1"/>
        <v>11.082198069690516</v>
      </c>
      <c r="I54">
        <f t="shared" si="5"/>
        <v>10.652630961100257</v>
      </c>
    </row>
    <row r="55" spans="7:9" ht="13.5">
      <c r="G55">
        <f t="shared" si="4"/>
        <v>0.850000000000001</v>
      </c>
      <c r="H55" s="1">
        <f t="shared" si="1"/>
        <v>11.103487175107507</v>
      </c>
      <c r="I55">
        <f t="shared" si="5"/>
        <v>10.652630961100257</v>
      </c>
    </row>
    <row r="56" spans="7:9" ht="13.5">
      <c r="G56">
        <f t="shared" si="4"/>
        <v>0.8666666666666677</v>
      </c>
      <c r="H56" s="1">
        <f t="shared" si="1"/>
        <v>11.124755271719327</v>
      </c>
      <c r="I56">
        <f t="shared" si="5"/>
        <v>10.652630961100257</v>
      </c>
    </row>
    <row r="57" spans="7:9" ht="13.5">
      <c r="G57">
        <f t="shared" si="4"/>
        <v>0.8833333333333344</v>
      </c>
      <c r="H57" s="1">
        <f t="shared" si="1"/>
        <v>11.146001954612071</v>
      </c>
      <c r="I57">
        <f t="shared" si="5"/>
        <v>10.652630961100257</v>
      </c>
    </row>
    <row r="58" spans="7:9" ht="13.5">
      <c r="G58">
        <f t="shared" si="4"/>
        <v>0.9000000000000011</v>
      </c>
      <c r="H58" s="1">
        <f t="shared" si="1"/>
        <v>11.167226819279529</v>
      </c>
      <c r="I58">
        <f t="shared" si="5"/>
        <v>10.652630961100257</v>
      </c>
    </row>
    <row r="59" spans="7:9" ht="13.5">
      <c r="G59">
        <f t="shared" si="4"/>
        <v>0.9166666666666679</v>
      </c>
      <c r="H59" s="1">
        <f t="shared" si="1"/>
        <v>11.188429461630866</v>
      </c>
      <c r="I59">
        <f t="shared" si="5"/>
        <v>10.652630961100257</v>
      </c>
    </row>
    <row r="60" spans="7:9" ht="13.5">
      <c r="G60">
        <f t="shared" si="4"/>
        <v>0.9333333333333346</v>
      </c>
      <c r="H60" s="1">
        <f t="shared" si="1"/>
        <v>11.20960947799834</v>
      </c>
      <c r="I60">
        <f t="shared" si="5"/>
        <v>10.652630961100257</v>
      </c>
    </row>
    <row r="61" spans="7:9" ht="13.5">
      <c r="G61">
        <f t="shared" si="4"/>
        <v>0.9500000000000013</v>
      </c>
      <c r="H61" s="1">
        <f t="shared" si="1"/>
        <v>11.230766465144967</v>
      </c>
      <c r="I61">
        <f t="shared" si="5"/>
        <v>10.652630961100257</v>
      </c>
    </row>
    <row r="62" spans="7:9" ht="13.5">
      <c r="G62">
        <f t="shared" si="4"/>
        <v>0.966666666666668</v>
      </c>
      <c r="H62" s="1">
        <f t="shared" si="1"/>
        <v>11.25190002027221</v>
      </c>
      <c r="I62">
        <f t="shared" si="5"/>
        <v>10.652630961100257</v>
      </c>
    </row>
    <row r="63" spans="7:9" ht="13.5">
      <c r="G63">
        <f t="shared" si="4"/>
        <v>0.9833333333333347</v>
      </c>
      <c r="H63" s="1">
        <f t="shared" si="1"/>
        <v>11.27300974102764</v>
      </c>
      <c r="I63">
        <f t="shared" si="5"/>
        <v>10.652630961100257</v>
      </c>
    </row>
    <row r="64" spans="7:9" ht="13.5">
      <c r="G64">
        <f t="shared" si="4"/>
        <v>1.0000000000000013</v>
      </c>
      <c r="H64" s="1">
        <f t="shared" si="1"/>
        <v>11.294095225512606</v>
      </c>
      <c r="I64">
        <f t="shared" si="5"/>
        <v>11.91341716182545</v>
      </c>
    </row>
    <row r="65" spans="7:9" ht="13.5">
      <c r="G65">
        <f t="shared" si="4"/>
        <v>1.016666666666668</v>
      </c>
      <c r="H65" s="1">
        <f t="shared" si="1"/>
        <v>11.315156072289875</v>
      </c>
      <c r="I65">
        <f t="shared" si="5"/>
        <v>11.91341716182545</v>
      </c>
    </row>
    <row r="66" spans="7:9" ht="13.5">
      <c r="G66">
        <f t="shared" si="4"/>
        <v>1.0333333333333345</v>
      </c>
      <c r="H66" s="1">
        <f t="shared" si="1"/>
        <v>11.336191880391286</v>
      </c>
      <c r="I66">
        <f t="shared" si="5"/>
        <v>11.91341716182545</v>
      </c>
    </row>
    <row r="67" spans="7:9" ht="13.5">
      <c r="G67">
        <f t="shared" si="4"/>
        <v>1.0500000000000012</v>
      </c>
      <c r="H67" s="1">
        <f t="shared" si="1"/>
        <v>11.357202249325372</v>
      </c>
      <c r="I67">
        <f t="shared" si="5"/>
        <v>11.91341716182545</v>
      </c>
    </row>
    <row r="68" spans="7:9" ht="13.5">
      <c r="G68">
        <f t="shared" si="4"/>
        <v>1.0666666666666678</v>
      </c>
      <c r="H68" s="1">
        <f aca="true" t="shared" si="6" ref="H68:H131">Mean+SIN(G68*2*PI()/24)*Amplitude/2</f>
        <v>11.378186779084997</v>
      </c>
      <c r="I68">
        <f t="shared" si="5"/>
        <v>11.91341716182545</v>
      </c>
    </row>
    <row r="69" spans="7:9" ht="13.5">
      <c r="G69">
        <f t="shared" si="4"/>
        <v>1.0833333333333344</v>
      </c>
      <c r="H69" s="1">
        <f t="shared" si="6"/>
        <v>11.399145070154962</v>
      </c>
      <c r="I69">
        <f t="shared" si="5"/>
        <v>11.91341716182545</v>
      </c>
    </row>
    <row r="70" spans="7:9" ht="13.5">
      <c r="G70">
        <f aca="true" t="shared" si="7" ref="G70:G133">G69+1/60</f>
        <v>1.100000000000001</v>
      </c>
      <c r="H70" s="1">
        <f t="shared" si="6"/>
        <v>11.420076723519614</v>
      </c>
      <c r="I70">
        <f aca="true" t="shared" si="8" ref="I70:I133">LOOKUP(G70,$C$4:$C$29,$E$4:$E$29)</f>
        <v>11.91341716182545</v>
      </c>
    </row>
    <row r="71" spans="7:9" ht="13.5">
      <c r="G71">
        <f t="shared" si="7"/>
        <v>1.1166666666666676</v>
      </c>
      <c r="H71" s="1">
        <f t="shared" si="6"/>
        <v>11.440981340670447</v>
      </c>
      <c r="I71">
        <f t="shared" si="8"/>
        <v>11.91341716182545</v>
      </c>
    </row>
    <row r="72" spans="7:9" ht="13.5">
      <c r="G72">
        <f t="shared" si="7"/>
        <v>1.1333333333333342</v>
      </c>
      <c r="H72" s="1">
        <f t="shared" si="6"/>
        <v>11.461858523613685</v>
      </c>
      <c r="I72">
        <f t="shared" si="8"/>
        <v>11.91341716182545</v>
      </c>
    </row>
    <row r="73" spans="7:9" ht="13.5">
      <c r="G73">
        <f t="shared" si="7"/>
        <v>1.1500000000000008</v>
      </c>
      <c r="H73" s="1">
        <f t="shared" si="6"/>
        <v>11.482707874877855</v>
      </c>
      <c r="I73">
        <f t="shared" si="8"/>
        <v>11.91341716182545</v>
      </c>
    </row>
    <row r="74" spans="7:9" ht="13.5">
      <c r="G74">
        <f t="shared" si="7"/>
        <v>1.1666666666666674</v>
      </c>
      <c r="H74" s="1">
        <f t="shared" si="6"/>
        <v>11.503528997521366</v>
      </c>
      <c r="I74">
        <f t="shared" si="8"/>
        <v>11.91341716182545</v>
      </c>
    </row>
    <row r="75" spans="7:9" ht="13.5">
      <c r="G75">
        <f t="shared" si="7"/>
        <v>1.183333333333334</v>
      </c>
      <c r="H75" s="1">
        <f t="shared" si="6"/>
        <v>11.524321495140054</v>
      </c>
      <c r="I75">
        <f t="shared" si="8"/>
        <v>11.91341716182545</v>
      </c>
    </row>
    <row r="76" spans="7:9" ht="13.5">
      <c r="G76">
        <f t="shared" si="7"/>
        <v>1.2000000000000006</v>
      </c>
      <c r="H76" s="1">
        <f t="shared" si="6"/>
        <v>11.545084971874738</v>
      </c>
      <c r="I76">
        <f t="shared" si="8"/>
        <v>11.91341716182545</v>
      </c>
    </row>
    <row r="77" spans="7:9" ht="13.5">
      <c r="G77">
        <f t="shared" si="7"/>
        <v>1.2166666666666672</v>
      </c>
      <c r="H77" s="1">
        <f t="shared" si="6"/>
        <v>11.565819032418748</v>
      </c>
      <c r="I77">
        <f t="shared" si="8"/>
        <v>11.91341716182545</v>
      </c>
    </row>
    <row r="78" spans="7:9" ht="13.5">
      <c r="G78">
        <f t="shared" si="7"/>
        <v>1.2333333333333338</v>
      </c>
      <c r="H78" s="1">
        <f t="shared" si="6"/>
        <v>11.58652328202546</v>
      </c>
      <c r="I78">
        <f t="shared" si="8"/>
        <v>11.91341716182545</v>
      </c>
    </row>
    <row r="79" spans="7:9" ht="13.5">
      <c r="G79">
        <f t="shared" si="7"/>
        <v>1.2500000000000004</v>
      </c>
      <c r="H79" s="1">
        <f t="shared" si="6"/>
        <v>11.60719732651581</v>
      </c>
      <c r="I79">
        <f t="shared" si="8"/>
        <v>11.91341716182545</v>
      </c>
    </row>
    <row r="80" spans="7:9" ht="13.5">
      <c r="G80">
        <f t="shared" si="7"/>
        <v>1.266666666666667</v>
      </c>
      <c r="H80" s="1">
        <f t="shared" si="6"/>
        <v>11.627840772285783</v>
      </c>
      <c r="I80">
        <f t="shared" si="8"/>
        <v>11.91341716182545</v>
      </c>
    </row>
    <row r="81" spans="7:9" ht="13.5">
      <c r="G81">
        <f t="shared" si="7"/>
        <v>1.2833333333333337</v>
      </c>
      <c r="H81" s="1">
        <f t="shared" si="6"/>
        <v>11.648453226313936</v>
      </c>
      <c r="I81">
        <f t="shared" si="8"/>
        <v>11.91341716182545</v>
      </c>
    </row>
    <row r="82" spans="7:9" ht="13.5">
      <c r="G82">
        <f t="shared" si="7"/>
        <v>1.3000000000000003</v>
      </c>
      <c r="H82" s="1">
        <f t="shared" si="6"/>
        <v>11.669034296168855</v>
      </c>
      <c r="I82">
        <f t="shared" si="8"/>
        <v>11.91341716182545</v>
      </c>
    </row>
    <row r="83" spans="7:9" ht="13.5">
      <c r="G83">
        <f t="shared" si="7"/>
        <v>1.3166666666666669</v>
      </c>
      <c r="H83" s="1">
        <f t="shared" si="6"/>
        <v>11.689583590016635</v>
      </c>
      <c r="I83">
        <f t="shared" si="8"/>
        <v>11.91341716182545</v>
      </c>
    </row>
    <row r="84" spans="7:9" ht="13.5">
      <c r="G84">
        <f t="shared" si="7"/>
        <v>1.3333333333333335</v>
      </c>
      <c r="H84" s="1">
        <f t="shared" si="6"/>
        <v>11.710100716628343</v>
      </c>
      <c r="I84">
        <f t="shared" si="8"/>
        <v>11.91341716182545</v>
      </c>
    </row>
    <row r="85" spans="7:9" ht="13.5">
      <c r="G85">
        <f t="shared" si="7"/>
        <v>1.35</v>
      </c>
      <c r="H85" s="1">
        <f t="shared" si="6"/>
        <v>11.730585285387464</v>
      </c>
      <c r="I85">
        <f t="shared" si="8"/>
        <v>11.91341716182545</v>
      </c>
    </row>
    <row r="86" spans="7:9" ht="13.5">
      <c r="G86">
        <f t="shared" si="7"/>
        <v>1.3666666666666667</v>
      </c>
      <c r="H86" s="1">
        <f t="shared" si="6"/>
        <v>11.751036906297337</v>
      </c>
      <c r="I86">
        <f t="shared" si="8"/>
        <v>11.91341716182545</v>
      </c>
    </row>
    <row r="87" spans="7:9" ht="13.5">
      <c r="G87">
        <f t="shared" si="7"/>
        <v>1.3833333333333333</v>
      </c>
      <c r="H87" s="1">
        <f t="shared" si="6"/>
        <v>11.771455189988579</v>
      </c>
      <c r="I87">
        <f t="shared" si="8"/>
        <v>11.91341716182545</v>
      </c>
    </row>
    <row r="88" spans="7:9" ht="13.5">
      <c r="G88">
        <f t="shared" si="7"/>
        <v>1.4</v>
      </c>
      <c r="H88" s="1">
        <f t="shared" si="6"/>
        <v>11.7918397477265</v>
      </c>
      <c r="I88">
        <f t="shared" si="8"/>
        <v>11.91341716182545</v>
      </c>
    </row>
    <row r="89" spans="7:9" ht="13.5">
      <c r="G89">
        <f t="shared" si="7"/>
        <v>1.4166666666666665</v>
      </c>
      <c r="H89" s="1">
        <f t="shared" si="6"/>
        <v>11.812190191418509</v>
      </c>
      <c r="I89">
        <f t="shared" si="8"/>
        <v>11.91341716182545</v>
      </c>
    </row>
    <row r="90" spans="7:9" ht="13.5">
      <c r="G90">
        <f t="shared" si="7"/>
        <v>1.4333333333333331</v>
      </c>
      <c r="H90" s="1">
        <f t="shared" si="6"/>
        <v>11.832506133621486</v>
      </c>
      <c r="I90">
        <f t="shared" si="8"/>
        <v>11.91341716182545</v>
      </c>
    </row>
    <row r="91" spans="7:9" ht="13.5">
      <c r="G91">
        <f t="shared" si="7"/>
        <v>1.4499999999999997</v>
      </c>
      <c r="H91" s="1">
        <f t="shared" si="6"/>
        <v>11.85278718754918</v>
      </c>
      <c r="I91">
        <f t="shared" si="8"/>
        <v>11.91341716182545</v>
      </c>
    </row>
    <row r="92" spans="7:9" ht="13.5">
      <c r="G92">
        <f t="shared" si="7"/>
        <v>1.4666666666666663</v>
      </c>
      <c r="H92" s="1">
        <f t="shared" si="6"/>
        <v>11.87303296707956</v>
      </c>
      <c r="I92">
        <f t="shared" si="8"/>
        <v>11.91341716182545</v>
      </c>
    </row>
    <row r="93" spans="7:9" ht="13.5">
      <c r="G93">
        <f t="shared" si="7"/>
        <v>1.483333333333333</v>
      </c>
      <c r="H93" s="1">
        <f t="shared" si="6"/>
        <v>11.893243086762164</v>
      </c>
      <c r="I93">
        <f t="shared" si="8"/>
        <v>11.91341716182545</v>
      </c>
    </row>
    <row r="94" spans="7:9" ht="13.5">
      <c r="G94">
        <f t="shared" si="7"/>
        <v>1.4999999999999996</v>
      </c>
      <c r="H94" s="1">
        <f t="shared" si="6"/>
        <v>11.913417161825448</v>
      </c>
      <c r="I94">
        <f t="shared" si="8"/>
        <v>11.91341716182545</v>
      </c>
    </row>
    <row r="95" spans="7:9" ht="13.5">
      <c r="G95">
        <f t="shared" si="7"/>
        <v>1.5166666666666662</v>
      </c>
      <c r="H95" s="1">
        <f t="shared" si="6"/>
        <v>11.933554808184102</v>
      </c>
      <c r="I95">
        <f t="shared" si="8"/>
        <v>11.91341716182545</v>
      </c>
    </row>
    <row r="96" spans="7:9" ht="13.5">
      <c r="G96">
        <f t="shared" si="7"/>
        <v>1.5333333333333328</v>
      </c>
      <c r="H96" s="1">
        <f t="shared" si="6"/>
        <v>11.953655642446368</v>
      </c>
      <c r="I96">
        <f t="shared" si="8"/>
        <v>11.91341716182545</v>
      </c>
    </row>
    <row r="97" spans="7:9" ht="13.5">
      <c r="G97">
        <f t="shared" si="7"/>
        <v>1.5499999999999994</v>
      </c>
      <c r="H97" s="1">
        <f t="shared" si="6"/>
        <v>11.973719281921335</v>
      </c>
      <c r="I97">
        <f t="shared" si="8"/>
        <v>11.91341716182545</v>
      </c>
    </row>
    <row r="98" spans="7:9" ht="13.5">
      <c r="G98">
        <f t="shared" si="7"/>
        <v>1.566666666666666</v>
      </c>
      <c r="H98" s="1">
        <f t="shared" si="6"/>
        <v>11.99374534462623</v>
      </c>
      <c r="I98">
        <f t="shared" si="8"/>
        <v>11.91341716182545</v>
      </c>
    </row>
    <row r="99" spans="7:9" ht="13.5">
      <c r="G99">
        <f t="shared" si="7"/>
        <v>1.5833333333333326</v>
      </c>
      <c r="H99" s="1">
        <f t="shared" si="6"/>
        <v>12.013733449293685</v>
      </c>
      <c r="I99">
        <f t="shared" si="8"/>
        <v>11.91341716182545</v>
      </c>
    </row>
    <row r="100" spans="7:9" ht="13.5">
      <c r="G100">
        <f t="shared" si="7"/>
        <v>1.5999999999999992</v>
      </c>
      <c r="H100" s="1">
        <f t="shared" si="6"/>
        <v>12.033683215379</v>
      </c>
      <c r="I100">
        <f t="shared" si="8"/>
        <v>11.91341716182545</v>
      </c>
    </row>
    <row r="101" spans="7:9" ht="13.5">
      <c r="G101">
        <f t="shared" si="7"/>
        <v>1.6166666666666658</v>
      </c>
      <c r="H101" s="1">
        <f t="shared" si="6"/>
        <v>12.053594263067385</v>
      </c>
      <c r="I101">
        <f t="shared" si="8"/>
        <v>11.91341716182545</v>
      </c>
    </row>
    <row r="102" spans="7:9" ht="13.5">
      <c r="G102">
        <f t="shared" si="7"/>
        <v>1.6333333333333324</v>
      </c>
      <c r="H102" s="1">
        <f t="shared" si="6"/>
        <v>12.073466213281193</v>
      </c>
      <c r="I102">
        <f t="shared" si="8"/>
        <v>11.91341716182545</v>
      </c>
    </row>
    <row r="103" spans="7:9" ht="13.5">
      <c r="G103">
        <f t="shared" si="7"/>
        <v>1.649999999999999</v>
      </c>
      <c r="H103" s="1">
        <f t="shared" si="6"/>
        <v>12.093298687687138</v>
      </c>
      <c r="I103">
        <f t="shared" si="8"/>
        <v>11.91341716182545</v>
      </c>
    </row>
    <row r="104" spans="7:9" ht="13.5">
      <c r="G104">
        <f t="shared" si="7"/>
        <v>1.6666666666666656</v>
      </c>
      <c r="H104" s="1">
        <f t="shared" si="6"/>
        <v>12.113091308703495</v>
      </c>
      <c r="I104">
        <f t="shared" si="8"/>
        <v>11.91341716182545</v>
      </c>
    </row>
    <row r="105" spans="7:9" ht="13.5">
      <c r="G105">
        <f t="shared" si="7"/>
        <v>1.6833333333333322</v>
      </c>
      <c r="H105" s="1">
        <f t="shared" si="6"/>
        <v>12.13284369950729</v>
      </c>
      <c r="I105">
        <f t="shared" si="8"/>
        <v>11.91341716182545</v>
      </c>
    </row>
    <row r="106" spans="7:9" ht="13.5">
      <c r="G106">
        <f t="shared" si="7"/>
        <v>1.6999999999999988</v>
      </c>
      <c r="H106" s="1">
        <f t="shared" si="6"/>
        <v>12.152555484041475</v>
      </c>
      <c r="I106">
        <f t="shared" si="8"/>
        <v>11.91341716182545</v>
      </c>
    </row>
    <row r="107" spans="7:9" ht="13.5">
      <c r="G107">
        <f t="shared" si="7"/>
        <v>1.7166666666666655</v>
      </c>
      <c r="H107" s="1">
        <f t="shared" si="6"/>
        <v>12.172226287022085</v>
      </c>
      <c r="I107">
        <f t="shared" si="8"/>
        <v>11.91341716182545</v>
      </c>
    </row>
    <row r="108" spans="7:9" ht="13.5">
      <c r="G108">
        <f t="shared" si="7"/>
        <v>1.733333333333332</v>
      </c>
      <c r="H108" s="1">
        <f t="shared" si="6"/>
        <v>12.191855733945385</v>
      </c>
      <c r="I108">
        <f t="shared" si="8"/>
        <v>11.91341716182545</v>
      </c>
    </row>
    <row r="109" spans="7:9" ht="13.5">
      <c r="G109">
        <f t="shared" si="7"/>
        <v>1.7499999999999987</v>
      </c>
      <c r="H109" s="1">
        <f t="shared" si="6"/>
        <v>12.211443451095004</v>
      </c>
      <c r="I109">
        <f t="shared" si="8"/>
        <v>11.91341716182545</v>
      </c>
    </row>
    <row r="110" spans="7:9" ht="13.5">
      <c r="G110">
        <f t="shared" si="7"/>
        <v>1.7666666666666653</v>
      </c>
      <c r="H110" s="1">
        <f t="shared" si="6"/>
        <v>12.230989065549043</v>
      </c>
      <c r="I110">
        <f t="shared" si="8"/>
        <v>11.91341716182545</v>
      </c>
    </row>
    <row r="111" spans="7:9" ht="13.5">
      <c r="G111">
        <f t="shared" si="7"/>
        <v>1.7833333333333319</v>
      </c>
      <c r="H111" s="1">
        <f t="shared" si="6"/>
        <v>12.250492205187173</v>
      </c>
      <c r="I111">
        <f t="shared" si="8"/>
        <v>11.91341716182545</v>
      </c>
    </row>
    <row r="112" spans="7:9" ht="13.5">
      <c r="G112">
        <f t="shared" si="7"/>
        <v>1.7999999999999985</v>
      </c>
      <c r="H112" s="1">
        <f t="shared" si="6"/>
        <v>12.269952498697732</v>
      </c>
      <c r="I112">
        <f t="shared" si="8"/>
        <v>11.91341716182545</v>
      </c>
    </row>
    <row r="113" spans="7:9" ht="13.5">
      <c r="G113">
        <f t="shared" si="7"/>
        <v>1.816666666666665</v>
      </c>
      <c r="H113" s="1">
        <f t="shared" si="6"/>
        <v>12.289369575584782</v>
      </c>
      <c r="I113">
        <f t="shared" si="8"/>
        <v>11.91341716182545</v>
      </c>
    </row>
    <row r="114" spans="7:9" ht="13.5">
      <c r="G114">
        <f t="shared" si="7"/>
        <v>1.8333333333333317</v>
      </c>
      <c r="H114" s="1">
        <f t="shared" si="6"/>
        <v>12.308743066175168</v>
      </c>
      <c r="I114">
        <f t="shared" si="8"/>
        <v>11.91341716182545</v>
      </c>
    </row>
    <row r="115" spans="7:9" ht="13.5">
      <c r="G115">
        <f t="shared" si="7"/>
        <v>1.8499999999999983</v>
      </c>
      <c r="H115" s="1">
        <f t="shared" si="6"/>
        <v>12.328072601625555</v>
      </c>
      <c r="I115">
        <f t="shared" si="8"/>
        <v>11.91341716182545</v>
      </c>
    </row>
    <row r="116" spans="7:9" ht="13.5">
      <c r="G116">
        <f t="shared" si="7"/>
        <v>1.866666666666665</v>
      </c>
      <c r="H116" s="1">
        <f t="shared" si="6"/>
        <v>12.347357813929452</v>
      </c>
      <c r="I116">
        <f t="shared" si="8"/>
        <v>11.91341716182545</v>
      </c>
    </row>
    <row r="117" spans="7:9" ht="13.5">
      <c r="G117">
        <f t="shared" si="7"/>
        <v>1.8833333333333315</v>
      </c>
      <c r="H117" s="1">
        <f t="shared" si="6"/>
        <v>12.366598335924214</v>
      </c>
      <c r="I117">
        <f t="shared" si="8"/>
        <v>11.91341716182545</v>
      </c>
    </row>
    <row r="118" spans="7:9" ht="13.5">
      <c r="G118">
        <f t="shared" si="7"/>
        <v>1.8999999999999981</v>
      </c>
      <c r="H118" s="1">
        <f t="shared" si="6"/>
        <v>12.385793801298039</v>
      </c>
      <c r="I118">
        <f t="shared" si="8"/>
        <v>11.91341716182545</v>
      </c>
    </row>
    <row r="119" spans="7:9" ht="13.5">
      <c r="G119">
        <f t="shared" si="7"/>
        <v>1.9166666666666647</v>
      </c>
      <c r="H119" s="1">
        <f t="shared" si="6"/>
        <v>12.404943844596936</v>
      </c>
      <c r="I119">
        <f t="shared" si="8"/>
        <v>11.91341716182545</v>
      </c>
    </row>
    <row r="120" spans="7:9" ht="13.5">
      <c r="G120">
        <f t="shared" si="7"/>
        <v>1.9333333333333313</v>
      </c>
      <c r="H120" s="1">
        <f t="shared" si="6"/>
        <v>12.424048101231683</v>
      </c>
      <c r="I120">
        <f t="shared" si="8"/>
        <v>11.91341716182545</v>
      </c>
    </row>
    <row r="121" spans="7:9" ht="13.5">
      <c r="G121">
        <f t="shared" si="7"/>
        <v>1.949999999999998</v>
      </c>
      <c r="H121" s="1">
        <f t="shared" si="6"/>
        <v>12.443106207484773</v>
      </c>
      <c r="I121">
        <f t="shared" si="8"/>
        <v>11.91341716182545</v>
      </c>
    </row>
    <row r="122" spans="7:9" ht="13.5">
      <c r="G122">
        <f t="shared" si="7"/>
        <v>1.9666666666666646</v>
      </c>
      <c r="H122" s="1">
        <f t="shared" si="6"/>
        <v>12.462117800517333</v>
      </c>
      <c r="I122">
        <f t="shared" si="8"/>
        <v>11.91341716182545</v>
      </c>
    </row>
    <row r="123" spans="7:9" ht="13.5">
      <c r="G123">
        <f t="shared" si="7"/>
        <v>1.9833333333333312</v>
      </c>
      <c r="H123" s="1">
        <f t="shared" si="6"/>
        <v>12.481082518376038</v>
      </c>
      <c r="I123">
        <f t="shared" si="8"/>
        <v>11.91341716182545</v>
      </c>
    </row>
    <row r="124" spans="7:9" ht="13.5">
      <c r="G124">
        <f t="shared" si="7"/>
        <v>1.9999999999999978</v>
      </c>
      <c r="H124" s="1">
        <f t="shared" si="6"/>
        <v>12.499999999999996</v>
      </c>
      <c r="I124">
        <f t="shared" si="8"/>
        <v>11.91341716182545</v>
      </c>
    </row>
    <row r="125" spans="7:9" ht="13.5">
      <c r="G125">
        <f t="shared" si="7"/>
        <v>2.0166666666666644</v>
      </c>
      <c r="H125" s="1">
        <f t="shared" si="6"/>
        <v>12.51886988522763</v>
      </c>
      <c r="I125">
        <f t="shared" si="8"/>
        <v>13.043807145043603</v>
      </c>
    </row>
    <row r="126" spans="7:9" ht="13.5">
      <c r="G126">
        <f t="shared" si="7"/>
        <v>2.033333333333331</v>
      </c>
      <c r="H126" s="1">
        <f t="shared" si="6"/>
        <v>12.537691814803518</v>
      </c>
      <c r="I126">
        <f t="shared" si="8"/>
        <v>13.043807145043603</v>
      </c>
    </row>
    <row r="127" spans="7:9" ht="13.5">
      <c r="G127">
        <f t="shared" si="7"/>
        <v>2.0499999999999976</v>
      </c>
      <c r="H127" s="1">
        <f t="shared" si="6"/>
        <v>12.556465430385257</v>
      </c>
      <c r="I127">
        <f t="shared" si="8"/>
        <v>13.043807145043603</v>
      </c>
    </row>
    <row r="128" spans="7:9" ht="13.5">
      <c r="G128">
        <f t="shared" si="7"/>
        <v>2.066666666666664</v>
      </c>
      <c r="H128" s="1">
        <f t="shared" si="6"/>
        <v>12.575190374550267</v>
      </c>
      <c r="I128">
        <f t="shared" si="8"/>
        <v>13.043807145043603</v>
      </c>
    </row>
    <row r="129" spans="7:9" ht="13.5">
      <c r="G129">
        <f t="shared" si="7"/>
        <v>2.083333333333331</v>
      </c>
      <c r="H129" s="1">
        <f t="shared" si="6"/>
        <v>12.593866290802604</v>
      </c>
      <c r="I129">
        <f t="shared" si="8"/>
        <v>13.043807145043603</v>
      </c>
    </row>
    <row r="130" spans="7:9" ht="13.5">
      <c r="G130">
        <f t="shared" si="7"/>
        <v>2.0999999999999974</v>
      </c>
      <c r="H130" s="1">
        <f t="shared" si="6"/>
        <v>12.61249282357974</v>
      </c>
      <c r="I130">
        <f t="shared" si="8"/>
        <v>13.043807145043603</v>
      </c>
    </row>
    <row r="131" spans="7:9" ht="13.5">
      <c r="G131">
        <f t="shared" si="7"/>
        <v>2.116666666666664</v>
      </c>
      <c r="H131" s="1">
        <f t="shared" si="6"/>
        <v>12.631069618259344</v>
      </c>
      <c r="I131">
        <f t="shared" si="8"/>
        <v>13.043807145043603</v>
      </c>
    </row>
    <row r="132" spans="7:9" ht="13.5">
      <c r="G132">
        <f t="shared" si="7"/>
        <v>2.1333333333333306</v>
      </c>
      <c r="H132" s="1">
        <f aca="true" t="shared" si="9" ref="H132:H195">Mean+SIN(G132*2*PI()/24)*Amplitude/2</f>
        <v>12.649596321166023</v>
      </c>
      <c r="I132">
        <f t="shared" si="8"/>
        <v>13.043807145043603</v>
      </c>
    </row>
    <row r="133" spans="7:9" ht="13.5">
      <c r="G133">
        <f t="shared" si="7"/>
        <v>2.1499999999999972</v>
      </c>
      <c r="H133" s="1">
        <f t="shared" si="9"/>
        <v>12.668072579578055</v>
      </c>
      <c r="I133">
        <f t="shared" si="8"/>
        <v>13.043807145043603</v>
      </c>
    </row>
    <row r="134" spans="7:9" ht="13.5">
      <c r="G134">
        <f aca="true" t="shared" si="10" ref="G134:G197">G133+1/60</f>
        <v>2.166666666666664</v>
      </c>
      <c r="H134" s="1">
        <f t="shared" si="9"/>
        <v>12.686498041734115</v>
      </c>
      <c r="I134">
        <f aca="true" t="shared" si="11" ref="I134:I197">LOOKUP(G134,$C$4:$C$29,$E$4:$E$29)</f>
        <v>13.043807145043603</v>
      </c>
    </row>
    <row r="135" spans="7:9" ht="13.5">
      <c r="G135">
        <f t="shared" si="10"/>
        <v>2.1833333333333305</v>
      </c>
      <c r="H135" s="1">
        <f t="shared" si="9"/>
        <v>12.704872356839967</v>
      </c>
      <c r="I135">
        <f t="shared" si="11"/>
        <v>13.043807145043603</v>
      </c>
    </row>
    <row r="136" spans="7:9" ht="13.5">
      <c r="G136">
        <f t="shared" si="10"/>
        <v>2.199999999999997</v>
      </c>
      <c r="H136" s="1">
        <f t="shared" si="9"/>
        <v>12.723195175075132</v>
      </c>
      <c r="I136">
        <f t="shared" si="11"/>
        <v>13.043807145043603</v>
      </c>
    </row>
    <row r="137" spans="7:9" ht="13.5">
      <c r="G137">
        <f t="shared" si="10"/>
        <v>2.2166666666666637</v>
      </c>
      <c r="H137" s="1">
        <f t="shared" si="9"/>
        <v>12.741466147599565</v>
      </c>
      <c r="I137">
        <f t="shared" si="11"/>
        <v>13.043807145043603</v>
      </c>
    </row>
    <row r="138" spans="7:9" ht="13.5">
      <c r="G138">
        <f t="shared" si="10"/>
        <v>2.2333333333333303</v>
      </c>
      <c r="H138" s="1">
        <f t="shared" si="9"/>
        <v>12.759684926560288</v>
      </c>
      <c r="I138">
        <f t="shared" si="11"/>
        <v>13.043807145043603</v>
      </c>
    </row>
    <row r="139" spans="7:9" ht="13.5">
      <c r="G139">
        <f t="shared" si="10"/>
        <v>2.249999999999997</v>
      </c>
      <c r="H139" s="1">
        <f t="shared" si="9"/>
        <v>12.777851165098006</v>
      </c>
      <c r="I139">
        <f t="shared" si="11"/>
        <v>13.043807145043603</v>
      </c>
    </row>
    <row r="140" spans="7:9" ht="13.5">
      <c r="G140">
        <f t="shared" si="10"/>
        <v>2.2666666666666635</v>
      </c>
      <c r="H140" s="1">
        <f t="shared" si="9"/>
        <v>12.795964517353731</v>
      </c>
      <c r="I140">
        <f t="shared" si="11"/>
        <v>13.043807145043603</v>
      </c>
    </row>
    <row r="141" spans="7:9" ht="13.5">
      <c r="G141">
        <f t="shared" si="10"/>
        <v>2.28333333333333</v>
      </c>
      <c r="H141" s="1">
        <f t="shared" si="9"/>
        <v>12.814024638475338</v>
      </c>
      <c r="I141">
        <f t="shared" si="11"/>
        <v>13.043807145043603</v>
      </c>
    </row>
    <row r="142" spans="7:9" ht="13.5">
      <c r="G142">
        <f t="shared" si="10"/>
        <v>2.2999999999999967</v>
      </c>
      <c r="H142" s="1">
        <f t="shared" si="9"/>
        <v>12.83203118462416</v>
      </c>
      <c r="I142">
        <f t="shared" si="11"/>
        <v>13.043807145043603</v>
      </c>
    </row>
    <row r="143" spans="7:9" ht="13.5">
      <c r="G143">
        <f t="shared" si="10"/>
        <v>2.3166666666666633</v>
      </c>
      <c r="H143" s="1">
        <f t="shared" si="9"/>
        <v>12.849983812981511</v>
      </c>
      <c r="I143">
        <f t="shared" si="11"/>
        <v>13.043807145043603</v>
      </c>
    </row>
    <row r="144" spans="7:9" ht="13.5">
      <c r="G144">
        <f t="shared" si="10"/>
        <v>2.33333333333333</v>
      </c>
      <c r="H144" s="1">
        <f t="shared" si="9"/>
        <v>12.867882181755228</v>
      </c>
      <c r="I144">
        <f t="shared" si="11"/>
        <v>13.043807145043603</v>
      </c>
    </row>
    <row r="145" spans="7:9" ht="13.5">
      <c r="G145">
        <f t="shared" si="10"/>
        <v>2.3499999999999965</v>
      </c>
      <c r="H145" s="1">
        <f t="shared" si="9"/>
        <v>12.885725950186165</v>
      </c>
      <c r="I145">
        <f t="shared" si="11"/>
        <v>13.043807145043603</v>
      </c>
    </row>
    <row r="146" spans="7:9" ht="13.5">
      <c r="G146">
        <f t="shared" si="10"/>
        <v>2.366666666666663</v>
      </c>
      <c r="H146" s="1">
        <f t="shared" si="9"/>
        <v>12.903514778554694</v>
      </c>
      <c r="I146">
        <f t="shared" si="11"/>
        <v>13.043807145043603</v>
      </c>
    </row>
    <row r="147" spans="7:9" ht="13.5">
      <c r="G147">
        <f t="shared" si="10"/>
        <v>2.3833333333333298</v>
      </c>
      <c r="H147" s="1">
        <f t="shared" si="9"/>
        <v>12.921248328187168</v>
      </c>
      <c r="I147">
        <f t="shared" si="11"/>
        <v>13.043807145043603</v>
      </c>
    </row>
    <row r="148" spans="7:9" ht="13.5">
      <c r="G148">
        <f t="shared" si="10"/>
        <v>2.3999999999999964</v>
      </c>
      <c r="H148" s="1">
        <f t="shared" si="9"/>
        <v>12.938926261462361</v>
      </c>
      <c r="I148">
        <f t="shared" si="11"/>
        <v>13.043807145043603</v>
      </c>
    </row>
    <row r="149" spans="7:9" ht="13.5">
      <c r="G149">
        <f t="shared" si="10"/>
        <v>2.416666666666663</v>
      </c>
      <c r="H149" s="1">
        <f t="shared" si="9"/>
        <v>12.956548241817908</v>
      </c>
      <c r="I149">
        <f t="shared" si="11"/>
        <v>13.043807145043603</v>
      </c>
    </row>
    <row r="150" spans="7:9" ht="13.5">
      <c r="G150">
        <f t="shared" si="10"/>
        <v>2.4333333333333296</v>
      </c>
      <c r="H150" s="1">
        <f t="shared" si="9"/>
        <v>12.974113933756701</v>
      </c>
      <c r="I150">
        <f t="shared" si="11"/>
        <v>13.043807145043603</v>
      </c>
    </row>
    <row r="151" spans="7:9" ht="13.5">
      <c r="G151">
        <f t="shared" si="10"/>
        <v>2.449999999999996</v>
      </c>
      <c r="H151" s="1">
        <f t="shared" si="9"/>
        <v>12.991623002853292</v>
      </c>
      <c r="I151">
        <f t="shared" si="11"/>
        <v>13.043807145043603</v>
      </c>
    </row>
    <row r="152" spans="7:9" ht="13.5">
      <c r="G152">
        <f t="shared" si="10"/>
        <v>2.466666666666663</v>
      </c>
      <c r="H152" s="1">
        <f t="shared" si="9"/>
        <v>13.009075115760238</v>
      </c>
      <c r="I152">
        <f t="shared" si="11"/>
        <v>13.043807145043603</v>
      </c>
    </row>
    <row r="153" spans="7:9" ht="13.5">
      <c r="G153">
        <f t="shared" si="10"/>
        <v>2.4833333333333294</v>
      </c>
      <c r="H153" s="1">
        <f t="shared" si="9"/>
        <v>13.026469940214469</v>
      </c>
      <c r="I153">
        <f t="shared" si="11"/>
        <v>13.043807145043603</v>
      </c>
    </row>
    <row r="154" spans="7:9" ht="13.5">
      <c r="G154">
        <f t="shared" si="10"/>
        <v>2.499999999999996</v>
      </c>
      <c r="H154" s="1">
        <f t="shared" si="9"/>
        <v>13.043807145043598</v>
      </c>
      <c r="I154">
        <f t="shared" si="11"/>
        <v>13.043807145043603</v>
      </c>
    </row>
    <row r="155" spans="7:9" ht="13.5">
      <c r="G155">
        <f t="shared" si="10"/>
        <v>2.5166666666666626</v>
      </c>
      <c r="H155" s="1">
        <f t="shared" si="9"/>
        <v>13.061086400172242</v>
      </c>
      <c r="I155">
        <f t="shared" si="11"/>
        <v>13.043807145043603</v>
      </c>
    </row>
    <row r="156" spans="7:9" ht="13.5">
      <c r="G156">
        <f t="shared" si="10"/>
        <v>2.533333333333329</v>
      </c>
      <c r="H156" s="1">
        <f t="shared" si="9"/>
        <v>13.078307376628286</v>
      </c>
      <c r="I156">
        <f t="shared" si="11"/>
        <v>13.043807145043603</v>
      </c>
    </row>
    <row r="157" spans="7:9" ht="13.5">
      <c r="G157">
        <f t="shared" si="10"/>
        <v>2.549999999999996</v>
      </c>
      <c r="H157" s="1">
        <f t="shared" si="9"/>
        <v>13.095469746549165</v>
      </c>
      <c r="I157">
        <f t="shared" si="11"/>
        <v>13.043807145043603</v>
      </c>
    </row>
    <row r="158" spans="7:9" ht="13.5">
      <c r="G158">
        <f t="shared" si="10"/>
        <v>2.5666666666666624</v>
      </c>
      <c r="H158" s="1">
        <f t="shared" si="9"/>
        <v>13.112573183188093</v>
      </c>
      <c r="I158">
        <f t="shared" si="11"/>
        <v>13.043807145043603</v>
      </c>
    </row>
    <row r="159" spans="7:9" ht="13.5">
      <c r="G159">
        <f t="shared" si="10"/>
        <v>2.583333333333329</v>
      </c>
      <c r="H159" s="1">
        <f t="shared" si="9"/>
        <v>13.12961736092029</v>
      </c>
      <c r="I159">
        <f t="shared" si="11"/>
        <v>13.043807145043603</v>
      </c>
    </row>
    <row r="160" spans="7:9" ht="13.5">
      <c r="G160">
        <f t="shared" si="10"/>
        <v>2.5999999999999956</v>
      </c>
      <c r="H160" s="1">
        <f t="shared" si="9"/>
        <v>13.146601955249182</v>
      </c>
      <c r="I160">
        <f t="shared" si="11"/>
        <v>13.043807145043603</v>
      </c>
    </row>
    <row r="161" spans="7:9" ht="13.5">
      <c r="G161">
        <f t="shared" si="10"/>
        <v>2.6166666666666623</v>
      </c>
      <c r="H161" s="1">
        <f t="shared" si="9"/>
        <v>13.163526642812576</v>
      </c>
      <c r="I161">
        <f t="shared" si="11"/>
        <v>13.043807145043603</v>
      </c>
    </row>
    <row r="162" spans="7:9" ht="13.5">
      <c r="G162">
        <f t="shared" si="10"/>
        <v>2.633333333333329</v>
      </c>
      <c r="H162" s="1">
        <f t="shared" si="9"/>
        <v>13.180391101388816</v>
      </c>
      <c r="I162">
        <f t="shared" si="11"/>
        <v>13.043807145043603</v>
      </c>
    </row>
    <row r="163" spans="7:9" ht="13.5">
      <c r="G163">
        <f t="shared" si="10"/>
        <v>2.6499999999999955</v>
      </c>
      <c r="H163" s="1">
        <f t="shared" si="9"/>
        <v>13.19719500990292</v>
      </c>
      <c r="I163">
        <f t="shared" si="11"/>
        <v>13.043807145043603</v>
      </c>
    </row>
    <row r="164" spans="7:9" ht="13.5">
      <c r="G164">
        <f t="shared" si="10"/>
        <v>2.666666666666662</v>
      </c>
      <c r="H164" s="1">
        <f t="shared" si="9"/>
        <v>13.213938048432691</v>
      </c>
      <c r="I164">
        <f t="shared" si="11"/>
        <v>13.043807145043603</v>
      </c>
    </row>
    <row r="165" spans="7:9" ht="13.5">
      <c r="G165">
        <f t="shared" si="10"/>
        <v>2.6833333333333287</v>
      </c>
      <c r="H165" s="1">
        <f t="shared" si="9"/>
        <v>13.230619898214815</v>
      </c>
      <c r="I165">
        <f t="shared" si="11"/>
        <v>13.043807145043603</v>
      </c>
    </row>
    <row r="166" spans="7:9" ht="13.5">
      <c r="G166">
        <f t="shared" si="10"/>
        <v>2.6999999999999953</v>
      </c>
      <c r="H166" s="1">
        <f t="shared" si="9"/>
        <v>13.247240241650914</v>
      </c>
      <c r="I166">
        <f t="shared" si="11"/>
        <v>13.043807145043603</v>
      </c>
    </row>
    <row r="167" spans="7:9" ht="13.5">
      <c r="G167">
        <f t="shared" si="10"/>
        <v>2.716666666666662</v>
      </c>
      <c r="H167" s="1">
        <f t="shared" si="9"/>
        <v>13.263798762313607</v>
      </c>
      <c r="I167">
        <f t="shared" si="11"/>
        <v>13.043807145043603</v>
      </c>
    </row>
    <row r="168" spans="7:9" ht="13.5">
      <c r="G168">
        <f t="shared" si="10"/>
        <v>2.7333333333333285</v>
      </c>
      <c r="H168" s="1">
        <f t="shared" si="9"/>
        <v>13.280295144952532</v>
      </c>
      <c r="I168">
        <f t="shared" si="11"/>
        <v>13.043807145043603</v>
      </c>
    </row>
    <row r="169" spans="7:9" ht="13.5">
      <c r="G169">
        <f t="shared" si="10"/>
        <v>2.749999999999995</v>
      </c>
      <c r="H169" s="1">
        <f t="shared" si="9"/>
        <v>13.29672907550034</v>
      </c>
      <c r="I169">
        <f t="shared" si="11"/>
        <v>13.043807145043603</v>
      </c>
    </row>
    <row r="170" spans="7:9" ht="13.5">
      <c r="G170">
        <f t="shared" si="10"/>
        <v>2.7666666666666617</v>
      </c>
      <c r="H170" s="1">
        <f t="shared" si="9"/>
        <v>13.313100241078683</v>
      </c>
      <c r="I170">
        <f t="shared" si="11"/>
        <v>13.043807145043603</v>
      </c>
    </row>
    <row r="171" spans="7:9" ht="13.5">
      <c r="G171">
        <f t="shared" si="10"/>
        <v>2.7833333333333283</v>
      </c>
      <c r="H171" s="1">
        <f t="shared" si="9"/>
        <v>13.329408330004167</v>
      </c>
      <c r="I171">
        <f t="shared" si="11"/>
        <v>13.043807145043603</v>
      </c>
    </row>
    <row r="172" spans="7:9" ht="13.5">
      <c r="G172">
        <f t="shared" si="10"/>
        <v>2.799999999999995</v>
      </c>
      <c r="H172" s="1">
        <f t="shared" si="9"/>
        <v>13.345653031794287</v>
      </c>
      <c r="I172">
        <f t="shared" si="11"/>
        <v>13.043807145043603</v>
      </c>
    </row>
    <row r="173" spans="7:9" ht="13.5">
      <c r="G173">
        <f t="shared" si="10"/>
        <v>2.8166666666666615</v>
      </c>
      <c r="H173" s="1">
        <f t="shared" si="9"/>
        <v>13.361834037173335</v>
      </c>
      <c r="I173">
        <f t="shared" si="11"/>
        <v>13.043807145043603</v>
      </c>
    </row>
    <row r="174" spans="7:9" ht="13.5">
      <c r="G174">
        <f t="shared" si="10"/>
        <v>2.833333333333328</v>
      </c>
      <c r="H174" s="1">
        <f t="shared" si="9"/>
        <v>13.377951038078297</v>
      </c>
      <c r="I174">
        <f t="shared" si="11"/>
        <v>13.043807145043603</v>
      </c>
    </row>
    <row r="175" spans="7:9" ht="13.5">
      <c r="G175">
        <f t="shared" si="10"/>
        <v>2.8499999999999948</v>
      </c>
      <c r="H175" s="1">
        <f t="shared" si="9"/>
        <v>13.394003727664703</v>
      </c>
      <c r="I175">
        <f t="shared" si="11"/>
        <v>13.043807145043603</v>
      </c>
    </row>
    <row r="176" spans="7:9" ht="13.5">
      <c r="G176">
        <f t="shared" si="10"/>
        <v>2.8666666666666614</v>
      </c>
      <c r="H176" s="1">
        <f t="shared" si="9"/>
        <v>13.409991800312486</v>
      </c>
      <c r="I176">
        <f t="shared" si="11"/>
        <v>13.043807145043603</v>
      </c>
    </row>
    <row r="177" spans="7:9" ht="13.5">
      <c r="G177">
        <f t="shared" si="10"/>
        <v>2.883333333333328</v>
      </c>
      <c r="H177" s="1">
        <f t="shared" si="9"/>
        <v>13.42591495163179</v>
      </c>
      <c r="I177">
        <f t="shared" si="11"/>
        <v>13.043807145043603</v>
      </c>
    </row>
    <row r="178" spans="7:9" ht="13.5">
      <c r="G178">
        <f t="shared" si="10"/>
        <v>2.8999999999999946</v>
      </c>
      <c r="H178" s="1">
        <f t="shared" si="9"/>
        <v>13.441772878468765</v>
      </c>
      <c r="I178">
        <f t="shared" si="11"/>
        <v>13.043807145043603</v>
      </c>
    </row>
    <row r="179" spans="7:9" ht="13.5">
      <c r="G179">
        <f t="shared" si="10"/>
        <v>2.916666666666661</v>
      </c>
      <c r="H179" s="1">
        <f t="shared" si="9"/>
        <v>13.457565278911341</v>
      </c>
      <c r="I179">
        <f t="shared" si="11"/>
        <v>13.043807145043603</v>
      </c>
    </row>
    <row r="180" spans="7:9" ht="13.5">
      <c r="G180">
        <f t="shared" si="10"/>
        <v>2.933333333333328</v>
      </c>
      <c r="H180" s="1">
        <f t="shared" si="9"/>
        <v>13.473291852294981</v>
      </c>
      <c r="I180">
        <f t="shared" si="11"/>
        <v>13.043807145043603</v>
      </c>
    </row>
    <row r="181" spans="7:9" ht="13.5">
      <c r="G181">
        <f t="shared" si="10"/>
        <v>2.9499999999999944</v>
      </c>
      <c r="H181" s="1">
        <f t="shared" si="9"/>
        <v>13.488952299208396</v>
      </c>
      <c r="I181">
        <f t="shared" si="11"/>
        <v>13.043807145043603</v>
      </c>
    </row>
    <row r="182" spans="7:9" ht="13.5">
      <c r="G182">
        <f t="shared" si="10"/>
        <v>2.966666666666661</v>
      </c>
      <c r="H182" s="1">
        <f t="shared" si="9"/>
        <v>13.504546321499248</v>
      </c>
      <c r="I182">
        <f t="shared" si="11"/>
        <v>13.043807145043603</v>
      </c>
    </row>
    <row r="183" spans="7:9" ht="13.5">
      <c r="G183">
        <f t="shared" si="10"/>
        <v>2.9833333333333276</v>
      </c>
      <c r="H183" s="1">
        <f t="shared" si="9"/>
        <v>13.520073622279837</v>
      </c>
      <c r="I183">
        <f t="shared" si="11"/>
        <v>13.043807145043603</v>
      </c>
    </row>
    <row r="184" spans="7:9" ht="13.5">
      <c r="G184">
        <f t="shared" si="10"/>
        <v>2.9999999999999942</v>
      </c>
      <c r="H184" s="1">
        <f t="shared" si="9"/>
        <v>13.535533905932732</v>
      </c>
      <c r="I184">
        <f t="shared" si="11"/>
        <v>13.043807145043603</v>
      </c>
    </row>
    <row r="185" spans="7:9" ht="13.5">
      <c r="G185">
        <f t="shared" si="10"/>
        <v>3.016666666666661</v>
      </c>
      <c r="H185" s="1">
        <f t="shared" si="9"/>
        <v>13.550926878116421</v>
      </c>
      <c r="I185">
        <f t="shared" si="11"/>
        <v>13.966766701456176</v>
      </c>
    </row>
    <row r="186" spans="7:9" ht="13.5">
      <c r="G186">
        <f t="shared" si="10"/>
        <v>3.0333333333333274</v>
      </c>
      <c r="H186" s="1">
        <f t="shared" si="9"/>
        <v>13.566252245770903</v>
      </c>
      <c r="I186">
        <f t="shared" si="11"/>
        <v>13.966766701456176</v>
      </c>
    </row>
    <row r="187" spans="7:9" ht="13.5">
      <c r="G187">
        <f t="shared" si="10"/>
        <v>3.049999999999994</v>
      </c>
      <c r="H187" s="1">
        <f t="shared" si="9"/>
        <v>13.581509717123266</v>
      </c>
      <c r="I187">
        <f t="shared" si="11"/>
        <v>13.966766701456176</v>
      </c>
    </row>
    <row r="188" spans="7:9" ht="13.5">
      <c r="G188">
        <f t="shared" si="10"/>
        <v>3.0666666666666607</v>
      </c>
      <c r="H188" s="1">
        <f t="shared" si="9"/>
        <v>13.596699001693251</v>
      </c>
      <c r="I188">
        <f t="shared" si="11"/>
        <v>13.966766701456176</v>
      </c>
    </row>
    <row r="189" spans="7:9" ht="13.5">
      <c r="G189">
        <f t="shared" si="10"/>
        <v>3.0833333333333273</v>
      </c>
      <c r="H189" s="1">
        <f t="shared" si="9"/>
        <v>13.611819810298773</v>
      </c>
      <c r="I189">
        <f t="shared" si="11"/>
        <v>13.966766701456176</v>
      </c>
    </row>
    <row r="190" spans="7:9" ht="13.5">
      <c r="G190">
        <f t="shared" si="10"/>
        <v>3.099999999999994</v>
      </c>
      <c r="H190" s="1">
        <f t="shared" si="9"/>
        <v>13.626871855061433</v>
      </c>
      <c r="I190">
        <f t="shared" si="11"/>
        <v>13.966766701456176</v>
      </c>
    </row>
    <row r="191" spans="7:9" ht="13.5">
      <c r="G191">
        <f t="shared" si="10"/>
        <v>3.1166666666666605</v>
      </c>
      <c r="H191" s="1">
        <f t="shared" si="9"/>
        <v>13.641854849411995</v>
      </c>
      <c r="I191">
        <f t="shared" si="11"/>
        <v>13.966766701456176</v>
      </c>
    </row>
    <row r="192" spans="7:9" ht="13.5">
      <c r="G192">
        <f t="shared" si="10"/>
        <v>3.133333333333327</v>
      </c>
      <c r="H192" s="1">
        <f t="shared" si="9"/>
        <v>13.656768508095848</v>
      </c>
      <c r="I192">
        <f t="shared" si="11"/>
        <v>13.966766701456176</v>
      </c>
    </row>
    <row r="193" spans="7:9" ht="13.5">
      <c r="G193">
        <f t="shared" si="10"/>
        <v>3.1499999999999937</v>
      </c>
      <c r="H193" s="1">
        <f t="shared" si="9"/>
        <v>13.671612547178421</v>
      </c>
      <c r="I193">
        <f t="shared" si="11"/>
        <v>13.966766701456176</v>
      </c>
    </row>
    <row r="194" spans="7:9" ht="13.5">
      <c r="G194">
        <f t="shared" si="10"/>
        <v>3.1666666666666603</v>
      </c>
      <c r="H194" s="1">
        <f t="shared" si="9"/>
        <v>13.686386684050614</v>
      </c>
      <c r="I194">
        <f t="shared" si="11"/>
        <v>13.966766701456176</v>
      </c>
    </row>
    <row r="195" spans="7:9" ht="13.5">
      <c r="G195">
        <f t="shared" si="10"/>
        <v>3.183333333333327</v>
      </c>
      <c r="H195" s="1">
        <f t="shared" si="9"/>
        <v>13.701090637434154</v>
      </c>
      <c r="I195">
        <f t="shared" si="11"/>
        <v>13.966766701456176</v>
      </c>
    </row>
    <row r="196" spans="7:9" ht="13.5">
      <c r="G196">
        <f t="shared" si="10"/>
        <v>3.1999999999999935</v>
      </c>
      <c r="H196" s="1">
        <f aca="true" t="shared" si="12" ref="H196:H259">Mean+SIN(G196*2*PI()/24)*Amplitude/2</f>
        <v>13.715724127386967</v>
      </c>
      <c r="I196">
        <f t="shared" si="11"/>
        <v>13.966766701456176</v>
      </c>
    </row>
    <row r="197" spans="7:9" ht="13.5">
      <c r="G197">
        <f t="shared" si="10"/>
        <v>3.21666666666666</v>
      </c>
      <c r="H197" s="1">
        <f t="shared" si="12"/>
        <v>13.730286875308492</v>
      </c>
      <c r="I197">
        <f t="shared" si="11"/>
        <v>13.966766701456176</v>
      </c>
    </row>
    <row r="198" spans="7:9" ht="13.5">
      <c r="G198">
        <f aca="true" t="shared" si="13" ref="G198:G261">G197+1/60</f>
        <v>3.2333333333333267</v>
      </c>
      <c r="H198" s="1">
        <f t="shared" si="12"/>
        <v>13.744778603945004</v>
      </c>
      <c r="I198">
        <f aca="true" t="shared" si="14" ref="I198:I261">LOOKUP(G198,$C$4:$C$29,$E$4:$E$29)</f>
        <v>13.966766701456176</v>
      </c>
    </row>
    <row r="199" spans="7:9" ht="13.5">
      <c r="G199">
        <f t="shared" si="13"/>
        <v>3.2499999999999933</v>
      </c>
      <c r="H199" s="1">
        <f t="shared" si="12"/>
        <v>13.759199037394882</v>
      </c>
      <c r="I199">
        <f t="shared" si="14"/>
        <v>13.966766701456176</v>
      </c>
    </row>
    <row r="200" spans="7:9" ht="13.5">
      <c r="G200">
        <f t="shared" si="13"/>
        <v>3.26666666666666</v>
      </c>
      <c r="H200" s="1">
        <f t="shared" si="12"/>
        <v>13.773547901113854</v>
      </c>
      <c r="I200">
        <f t="shared" si="14"/>
        <v>13.966766701456176</v>
      </c>
    </row>
    <row r="201" spans="7:9" ht="13.5">
      <c r="G201">
        <f t="shared" si="13"/>
        <v>3.2833333333333266</v>
      </c>
      <c r="H201" s="1">
        <f t="shared" si="12"/>
        <v>13.787824921920242</v>
      </c>
      <c r="I201">
        <f t="shared" si="14"/>
        <v>13.966766701456176</v>
      </c>
    </row>
    <row r="202" spans="7:9" ht="13.5">
      <c r="G202">
        <f t="shared" si="13"/>
        <v>3.299999999999993</v>
      </c>
      <c r="H202" s="1">
        <f t="shared" si="12"/>
        <v>13.802029828000148</v>
      </c>
      <c r="I202">
        <f t="shared" si="14"/>
        <v>13.966766701456176</v>
      </c>
    </row>
    <row r="203" spans="7:9" ht="13.5">
      <c r="G203">
        <f t="shared" si="13"/>
        <v>3.3166666666666598</v>
      </c>
      <c r="H203" s="1">
        <f t="shared" si="12"/>
        <v>13.816162348912638</v>
      </c>
      <c r="I203">
        <f t="shared" si="14"/>
        <v>13.966766701456176</v>
      </c>
    </row>
    <row r="204" spans="7:9" ht="13.5">
      <c r="G204">
        <f t="shared" si="13"/>
        <v>3.3333333333333264</v>
      </c>
      <c r="H204" s="1">
        <f t="shared" si="12"/>
        <v>13.830222215594883</v>
      </c>
      <c r="I204">
        <f t="shared" si="14"/>
        <v>13.966766701456176</v>
      </c>
    </row>
    <row r="205" spans="7:9" ht="13.5">
      <c r="G205">
        <f t="shared" si="13"/>
        <v>3.349999999999993</v>
      </c>
      <c r="H205" s="1">
        <f t="shared" si="12"/>
        <v>13.844209160367292</v>
      </c>
      <c r="I205">
        <f t="shared" si="14"/>
        <v>13.966766701456176</v>
      </c>
    </row>
    <row r="206" spans="7:9" ht="13.5">
      <c r="G206">
        <f t="shared" si="13"/>
        <v>3.3666666666666596</v>
      </c>
      <c r="H206" s="1">
        <f t="shared" si="12"/>
        <v>13.858122916938594</v>
      </c>
      <c r="I206">
        <f t="shared" si="14"/>
        <v>13.966766701456176</v>
      </c>
    </row>
    <row r="207" spans="7:9" ht="13.5">
      <c r="G207">
        <f t="shared" si="13"/>
        <v>3.383333333333326</v>
      </c>
      <c r="H207" s="1">
        <f t="shared" si="12"/>
        <v>13.871963220410922</v>
      </c>
      <c r="I207">
        <f t="shared" si="14"/>
        <v>13.966766701456176</v>
      </c>
    </row>
    <row r="208" spans="7:9" ht="13.5">
      <c r="G208">
        <f t="shared" si="13"/>
        <v>3.399999999999993</v>
      </c>
      <c r="H208" s="1">
        <f t="shared" si="12"/>
        <v>13.885729807284848</v>
      </c>
      <c r="I208">
        <f t="shared" si="14"/>
        <v>13.966766701456176</v>
      </c>
    </row>
    <row r="209" spans="7:9" ht="13.5">
      <c r="G209">
        <f t="shared" si="13"/>
        <v>3.4166666666666594</v>
      </c>
      <c r="H209" s="1">
        <f t="shared" si="12"/>
        <v>13.899422415464404</v>
      </c>
      <c r="I209">
        <f t="shared" si="14"/>
        <v>13.966766701456176</v>
      </c>
    </row>
    <row r="210" spans="7:9" ht="13.5">
      <c r="G210">
        <f t="shared" si="13"/>
        <v>3.433333333333326</v>
      </c>
      <c r="H210" s="1">
        <f t="shared" si="12"/>
        <v>13.913040784262064</v>
      </c>
      <c r="I210">
        <f t="shared" si="14"/>
        <v>13.966766701456176</v>
      </c>
    </row>
    <row r="211" spans="7:9" ht="13.5">
      <c r="G211">
        <f t="shared" si="13"/>
        <v>3.4499999999999926</v>
      </c>
      <c r="H211" s="1">
        <f t="shared" si="12"/>
        <v>13.926584654403719</v>
      </c>
      <c r="I211">
        <f t="shared" si="14"/>
        <v>13.966766701456176</v>
      </c>
    </row>
    <row r="212" spans="7:9" ht="13.5">
      <c r="G212">
        <f t="shared" si="13"/>
        <v>3.4666666666666592</v>
      </c>
      <c r="H212" s="1">
        <f t="shared" si="12"/>
        <v>13.940053768033604</v>
      </c>
      <c r="I212">
        <f t="shared" si="14"/>
        <v>13.966766701456176</v>
      </c>
    </row>
    <row r="213" spans="7:9" ht="13.5">
      <c r="G213">
        <f t="shared" si="13"/>
        <v>3.483333333333326</v>
      </c>
      <c r="H213" s="1">
        <f t="shared" si="12"/>
        <v>13.953447868719211</v>
      </c>
      <c r="I213">
        <f t="shared" si="14"/>
        <v>13.966766701456176</v>
      </c>
    </row>
    <row r="214" spans="7:9" ht="13.5">
      <c r="G214">
        <f t="shared" si="13"/>
        <v>3.4999999999999925</v>
      </c>
      <c r="H214" s="1">
        <f t="shared" si="12"/>
        <v>13.96676670145617</v>
      </c>
      <c r="I214">
        <f t="shared" si="14"/>
        <v>13.966766701456176</v>
      </c>
    </row>
    <row r="215" spans="7:9" ht="13.5">
      <c r="G215">
        <f t="shared" si="13"/>
        <v>3.516666666666659</v>
      </c>
      <c r="H215" s="1">
        <f t="shared" si="12"/>
        <v>13.980010012673104</v>
      </c>
      <c r="I215">
        <f t="shared" si="14"/>
        <v>13.966766701456176</v>
      </c>
    </row>
    <row r="216" spans="7:9" ht="13.5">
      <c r="G216">
        <f t="shared" si="13"/>
        <v>3.5333333333333257</v>
      </c>
      <c r="H216" s="1">
        <f t="shared" si="12"/>
        <v>13.993177550236458</v>
      </c>
      <c r="I216">
        <f t="shared" si="14"/>
        <v>13.966766701456176</v>
      </c>
    </row>
    <row r="217" spans="7:9" ht="13.5">
      <c r="G217">
        <f t="shared" si="13"/>
        <v>3.5499999999999923</v>
      </c>
      <c r="H217" s="1">
        <f t="shared" si="12"/>
        <v>14.006269063455298</v>
      </c>
      <c r="I217">
        <f t="shared" si="14"/>
        <v>13.966766701456176</v>
      </c>
    </row>
    <row r="218" spans="7:9" ht="13.5">
      <c r="G218">
        <f t="shared" si="13"/>
        <v>3.566666666666659</v>
      </c>
      <c r="H218" s="1">
        <f t="shared" si="12"/>
        <v>14.019284303086081</v>
      </c>
      <c r="I218">
        <f t="shared" si="14"/>
        <v>13.966766701456176</v>
      </c>
    </row>
    <row r="219" spans="7:9" ht="13.5">
      <c r="G219">
        <f t="shared" si="13"/>
        <v>3.5833333333333255</v>
      </c>
      <c r="H219" s="1">
        <f t="shared" si="12"/>
        <v>14.032223021337407</v>
      </c>
      <c r="I219">
        <f t="shared" si="14"/>
        <v>13.966766701456176</v>
      </c>
    </row>
    <row r="220" spans="7:9" ht="13.5">
      <c r="G220">
        <f t="shared" si="13"/>
        <v>3.599999999999992</v>
      </c>
      <c r="H220" s="1">
        <f t="shared" si="12"/>
        <v>14.045084971874731</v>
      </c>
      <c r="I220">
        <f t="shared" si="14"/>
        <v>13.966766701456176</v>
      </c>
    </row>
    <row r="221" spans="7:9" ht="13.5">
      <c r="G221">
        <f t="shared" si="13"/>
        <v>3.6166666666666587</v>
      </c>
      <c r="H221" s="1">
        <f t="shared" si="12"/>
        <v>14.057869909825055</v>
      </c>
      <c r="I221">
        <f t="shared" si="14"/>
        <v>13.966766701456176</v>
      </c>
    </row>
    <row r="222" spans="7:9" ht="13.5">
      <c r="G222">
        <f t="shared" si="13"/>
        <v>3.6333333333333253</v>
      </c>
      <c r="H222" s="1">
        <f t="shared" si="12"/>
        <v>14.07057759178159</v>
      </c>
      <c r="I222">
        <f t="shared" si="14"/>
        <v>13.966766701456176</v>
      </c>
    </row>
    <row r="223" spans="7:9" ht="13.5">
      <c r="G223">
        <f t="shared" si="13"/>
        <v>3.649999999999992</v>
      </c>
      <c r="H223" s="1">
        <f t="shared" si="12"/>
        <v>14.083207775808388</v>
      </c>
      <c r="I223">
        <f t="shared" si="14"/>
        <v>13.966766701456176</v>
      </c>
    </row>
    <row r="224" spans="7:9" ht="13.5">
      <c r="G224">
        <f t="shared" si="13"/>
        <v>3.6666666666666585</v>
      </c>
      <c r="H224" s="1">
        <f t="shared" si="12"/>
        <v>14.095760221444953</v>
      </c>
      <c r="I224">
        <f t="shared" si="14"/>
        <v>13.966766701456176</v>
      </c>
    </row>
    <row r="225" spans="7:9" ht="13.5">
      <c r="G225">
        <f t="shared" si="13"/>
        <v>3.683333333333325</v>
      </c>
      <c r="H225" s="1">
        <f t="shared" si="12"/>
        <v>14.108234689710812</v>
      </c>
      <c r="I225">
        <f t="shared" si="14"/>
        <v>13.966766701456176</v>
      </c>
    </row>
    <row r="226" spans="7:9" ht="13.5">
      <c r="G226">
        <f t="shared" si="13"/>
        <v>3.6999999999999917</v>
      </c>
      <c r="H226" s="1">
        <f t="shared" si="12"/>
        <v>14.120630943110072</v>
      </c>
      <c r="I226">
        <f t="shared" si="14"/>
        <v>13.966766701456176</v>
      </c>
    </row>
    <row r="227" spans="7:9" ht="13.5">
      <c r="G227">
        <f t="shared" si="13"/>
        <v>3.7166666666666583</v>
      </c>
      <c r="H227" s="1">
        <f t="shared" si="12"/>
        <v>14.132948745635936</v>
      </c>
      <c r="I227">
        <f t="shared" si="14"/>
        <v>13.966766701456176</v>
      </c>
    </row>
    <row r="228" spans="7:9" ht="13.5">
      <c r="G228">
        <f t="shared" si="13"/>
        <v>3.733333333333325</v>
      </c>
      <c r="H228" s="1">
        <f t="shared" si="12"/>
        <v>14.145187862775202</v>
      </c>
      <c r="I228">
        <f t="shared" si="14"/>
        <v>13.966766701456176</v>
      </c>
    </row>
    <row r="229" spans="7:9" ht="13.5">
      <c r="G229">
        <f t="shared" si="13"/>
        <v>3.7499999999999916</v>
      </c>
      <c r="H229" s="1">
        <f t="shared" si="12"/>
        <v>14.157348061512721</v>
      </c>
      <c r="I229">
        <f t="shared" si="14"/>
        <v>13.966766701456176</v>
      </c>
    </row>
    <row r="230" spans="7:9" ht="13.5">
      <c r="G230">
        <f t="shared" si="13"/>
        <v>3.766666666666658</v>
      </c>
      <c r="H230" s="1">
        <f t="shared" si="12"/>
        <v>14.169429110335834</v>
      </c>
      <c r="I230">
        <f t="shared" si="14"/>
        <v>13.966766701456176</v>
      </c>
    </row>
    <row r="231" spans="7:9" ht="13.5">
      <c r="G231">
        <f t="shared" si="13"/>
        <v>3.7833333333333248</v>
      </c>
      <c r="H231" s="1">
        <f t="shared" si="12"/>
        <v>14.181430779238791</v>
      </c>
      <c r="I231">
        <f t="shared" si="14"/>
        <v>13.966766701456176</v>
      </c>
    </row>
    <row r="232" spans="7:9" ht="13.5">
      <c r="G232">
        <f t="shared" si="13"/>
        <v>3.7999999999999914</v>
      </c>
      <c r="H232" s="1">
        <f t="shared" si="12"/>
        <v>14.193352839727115</v>
      </c>
      <c r="I232">
        <f t="shared" si="14"/>
        <v>13.966766701456176</v>
      </c>
    </row>
    <row r="233" spans="7:9" ht="13.5">
      <c r="G233">
        <f t="shared" si="13"/>
        <v>3.816666666666658</v>
      </c>
      <c r="H233" s="1">
        <f t="shared" si="12"/>
        <v>14.205195064821956</v>
      </c>
      <c r="I233">
        <f t="shared" si="14"/>
        <v>13.966766701456176</v>
      </c>
    </row>
    <row r="234" spans="7:9" ht="13.5">
      <c r="G234">
        <f t="shared" si="13"/>
        <v>3.8333333333333246</v>
      </c>
      <c r="H234" s="1">
        <f t="shared" si="12"/>
        <v>14.216957229064423</v>
      </c>
      <c r="I234">
        <f t="shared" si="14"/>
        <v>13.966766701456176</v>
      </c>
    </row>
    <row r="235" spans="7:9" ht="13.5">
      <c r="G235">
        <f t="shared" si="13"/>
        <v>3.849999999999991</v>
      </c>
      <c r="H235" s="1">
        <f t="shared" si="12"/>
        <v>14.228639108519861</v>
      </c>
      <c r="I235">
        <f t="shared" si="14"/>
        <v>13.966766701456176</v>
      </c>
    </row>
    <row r="236" spans="7:9" ht="13.5">
      <c r="G236">
        <f t="shared" si="13"/>
        <v>3.866666666666658</v>
      </c>
      <c r="H236" s="1">
        <f t="shared" si="12"/>
        <v>14.240240480782123</v>
      </c>
      <c r="I236">
        <f t="shared" si="14"/>
        <v>13.966766701456176</v>
      </c>
    </row>
    <row r="237" spans="7:9" ht="13.5">
      <c r="G237">
        <f t="shared" si="13"/>
        <v>3.8833333333333244</v>
      </c>
      <c r="H237" s="1">
        <f t="shared" si="12"/>
        <v>14.251761124977808</v>
      </c>
      <c r="I237">
        <f t="shared" si="14"/>
        <v>13.966766701456176</v>
      </c>
    </row>
    <row r="238" spans="7:9" ht="13.5">
      <c r="G238">
        <f t="shared" si="13"/>
        <v>3.899999999999991</v>
      </c>
      <c r="H238" s="1">
        <f t="shared" si="12"/>
        <v>14.263200821770454</v>
      </c>
      <c r="I238">
        <f t="shared" si="14"/>
        <v>13.966766701456176</v>
      </c>
    </row>
    <row r="239" spans="7:9" ht="13.5">
      <c r="G239">
        <f t="shared" si="13"/>
        <v>3.9166666666666576</v>
      </c>
      <c r="H239" s="1">
        <f t="shared" si="12"/>
        <v>14.274559353364726</v>
      </c>
      <c r="I239">
        <f t="shared" si="14"/>
        <v>13.966766701456176</v>
      </c>
    </row>
    <row r="240" spans="7:9" ht="13.5">
      <c r="G240">
        <f t="shared" si="13"/>
        <v>3.9333333333333242</v>
      </c>
      <c r="H240" s="1">
        <f t="shared" si="12"/>
        <v>14.285836503510556</v>
      </c>
      <c r="I240">
        <f t="shared" si="14"/>
        <v>13.966766701456176</v>
      </c>
    </row>
    <row r="241" spans="7:9" ht="13.5">
      <c r="G241">
        <f t="shared" si="13"/>
        <v>3.949999999999991</v>
      </c>
      <c r="H241" s="1">
        <f t="shared" si="12"/>
        <v>14.297032057507257</v>
      </c>
      <c r="I241">
        <f t="shared" si="14"/>
        <v>13.966766701456176</v>
      </c>
    </row>
    <row r="242" spans="7:9" ht="13.5">
      <c r="G242">
        <f t="shared" si="13"/>
        <v>3.9666666666666575</v>
      </c>
      <c r="H242" s="1">
        <f t="shared" si="12"/>
        <v>14.308145802207623</v>
      </c>
      <c r="I242">
        <f t="shared" si="14"/>
        <v>13.966766701456176</v>
      </c>
    </row>
    <row r="243" spans="7:9" ht="13.5">
      <c r="G243">
        <f t="shared" si="13"/>
        <v>3.983333333333324</v>
      </c>
      <c r="H243" s="1">
        <f t="shared" si="12"/>
        <v>14.319177526021972</v>
      </c>
      <c r="I243">
        <f t="shared" si="14"/>
        <v>13.966766701456176</v>
      </c>
    </row>
    <row r="244" spans="7:9" ht="13.5">
      <c r="G244">
        <f t="shared" si="13"/>
        <v>3.9999999999999907</v>
      </c>
      <c r="H244" s="1">
        <f t="shared" si="12"/>
        <v>14.330127018922187</v>
      </c>
      <c r="I244">
        <f t="shared" si="14"/>
        <v>13.966766701456176</v>
      </c>
    </row>
    <row r="245" spans="7:9" ht="13.5">
      <c r="G245">
        <f t="shared" si="13"/>
        <v>4.016666666666658</v>
      </c>
      <c r="H245" s="1">
        <f t="shared" si="12"/>
        <v>14.340994072445705</v>
      </c>
      <c r="I245">
        <f t="shared" si="14"/>
        <v>14.619397662556434</v>
      </c>
    </row>
    <row r="246" spans="7:9" ht="13.5">
      <c r="G246">
        <f t="shared" si="13"/>
        <v>4.033333333333324</v>
      </c>
      <c r="H246" s="1">
        <f t="shared" si="12"/>
        <v>14.351778479699492</v>
      </c>
      <c r="I246">
        <f t="shared" si="14"/>
        <v>14.619397662556434</v>
      </c>
    </row>
    <row r="247" spans="7:9" ht="13.5">
      <c r="G247">
        <f t="shared" si="13"/>
        <v>4.049999999999991</v>
      </c>
      <c r="H247" s="1">
        <f t="shared" si="12"/>
        <v>14.36248003536398</v>
      </c>
      <c r="I247">
        <f t="shared" si="14"/>
        <v>14.619397662556434</v>
      </c>
    </row>
    <row r="248" spans="7:9" ht="13.5">
      <c r="G248">
        <f t="shared" si="13"/>
        <v>4.0666666666666575</v>
      </c>
      <c r="H248" s="1">
        <f t="shared" si="12"/>
        <v>14.373098535696972</v>
      </c>
      <c r="I248">
        <f t="shared" si="14"/>
        <v>14.619397662556434</v>
      </c>
    </row>
    <row r="249" spans="7:9" ht="13.5">
      <c r="G249">
        <f t="shared" si="13"/>
        <v>4.083333333333324</v>
      </c>
      <c r="H249" s="1">
        <f t="shared" si="12"/>
        <v>14.383633778537533</v>
      </c>
      <c r="I249">
        <f t="shared" si="14"/>
        <v>14.619397662556434</v>
      </c>
    </row>
    <row r="250" spans="7:9" ht="13.5">
      <c r="G250">
        <f t="shared" si="13"/>
        <v>4.099999999999991</v>
      </c>
      <c r="H250" s="1">
        <f t="shared" si="12"/>
        <v>14.394085563309822</v>
      </c>
      <c r="I250">
        <f t="shared" si="14"/>
        <v>14.619397662556434</v>
      </c>
    </row>
    <row r="251" spans="7:9" ht="13.5">
      <c r="G251">
        <f t="shared" si="13"/>
        <v>4.116666666666657</v>
      </c>
      <c r="H251" s="1">
        <f t="shared" si="12"/>
        <v>14.404453691026921</v>
      </c>
      <c r="I251">
        <f t="shared" si="14"/>
        <v>14.619397662556434</v>
      </c>
    </row>
    <row r="252" spans="7:9" ht="13.5">
      <c r="G252">
        <f t="shared" si="13"/>
        <v>4.133333333333324</v>
      </c>
      <c r="H252" s="1">
        <f t="shared" si="12"/>
        <v>14.414737964294629</v>
      </c>
      <c r="I252">
        <f t="shared" si="14"/>
        <v>14.619397662556434</v>
      </c>
    </row>
    <row r="253" spans="7:9" ht="13.5">
      <c r="G253">
        <f t="shared" si="13"/>
        <v>4.149999999999991</v>
      </c>
      <c r="H253" s="1">
        <f t="shared" si="12"/>
        <v>14.424938187315202</v>
      </c>
      <c r="I253">
        <f t="shared" si="14"/>
        <v>14.619397662556434</v>
      </c>
    </row>
    <row r="254" spans="7:9" ht="13.5">
      <c r="G254">
        <f t="shared" si="13"/>
        <v>4.166666666666657</v>
      </c>
      <c r="H254" s="1">
        <f t="shared" si="12"/>
        <v>14.435054165891103</v>
      </c>
      <c r="I254">
        <f t="shared" si="14"/>
        <v>14.619397662556434</v>
      </c>
    </row>
    <row r="255" spans="7:9" ht="13.5">
      <c r="G255">
        <f t="shared" si="13"/>
        <v>4.183333333333324</v>
      </c>
      <c r="H255" s="1">
        <f t="shared" si="12"/>
        <v>14.445085707428676</v>
      </c>
      <c r="I255">
        <f t="shared" si="14"/>
        <v>14.619397662556434</v>
      </c>
    </row>
    <row r="256" spans="7:9" ht="13.5">
      <c r="G256">
        <f t="shared" si="13"/>
        <v>4.19999999999999</v>
      </c>
      <c r="H256" s="1">
        <f t="shared" si="12"/>
        <v>14.455032620941834</v>
      </c>
      <c r="I256">
        <f t="shared" si="14"/>
        <v>14.619397662556434</v>
      </c>
    </row>
    <row r="257" spans="7:9" ht="13.5">
      <c r="G257">
        <f t="shared" si="13"/>
        <v>4.216666666666657</v>
      </c>
      <c r="H257" s="1">
        <f t="shared" si="12"/>
        <v>14.46489471705568</v>
      </c>
      <c r="I257">
        <f t="shared" si="14"/>
        <v>14.619397662556434</v>
      </c>
    </row>
    <row r="258" spans="7:9" ht="13.5">
      <c r="G258">
        <f t="shared" si="13"/>
        <v>4.233333333333324</v>
      </c>
      <c r="H258" s="1">
        <f t="shared" si="12"/>
        <v>14.474671808010118</v>
      </c>
      <c r="I258">
        <f t="shared" si="14"/>
        <v>14.619397662556434</v>
      </c>
    </row>
    <row r="259" spans="7:9" ht="13.5">
      <c r="G259">
        <f t="shared" si="13"/>
        <v>4.24999999999999</v>
      </c>
      <c r="H259" s="1">
        <f t="shared" si="12"/>
        <v>14.484363707663436</v>
      </c>
      <c r="I259">
        <f t="shared" si="14"/>
        <v>14.619397662556434</v>
      </c>
    </row>
    <row r="260" spans="7:9" ht="13.5">
      <c r="G260">
        <f t="shared" si="13"/>
        <v>4.266666666666657</v>
      </c>
      <c r="H260" s="1">
        <f aca="true" t="shared" si="15" ref="H260:H323">Mean+SIN(G260*2*PI()/24)*Amplitude/2</f>
        <v>14.49397023149583</v>
      </c>
      <c r="I260">
        <f t="shared" si="14"/>
        <v>14.619397662556434</v>
      </c>
    </row>
    <row r="261" spans="7:9" ht="13.5">
      <c r="G261">
        <f t="shared" si="13"/>
        <v>4.2833333333333234</v>
      </c>
      <c r="H261" s="1">
        <f t="shared" si="15"/>
        <v>14.503491196612934</v>
      </c>
      <c r="I261">
        <f t="shared" si="14"/>
        <v>14.619397662556434</v>
      </c>
    </row>
    <row r="262" spans="7:9" ht="13.5">
      <c r="G262">
        <f aca="true" t="shared" si="16" ref="G262:G325">G261+1/60</f>
        <v>4.29999999999999</v>
      </c>
      <c r="H262" s="1">
        <f t="shared" si="15"/>
        <v>14.512926421749297</v>
      </c>
      <c r="I262">
        <f aca="true" t="shared" si="17" ref="I262:I325">LOOKUP(G262,$C$4:$C$29,$E$4:$E$29)</f>
        <v>14.619397662556434</v>
      </c>
    </row>
    <row r="263" spans="7:9" ht="13.5">
      <c r="G263">
        <f t="shared" si="16"/>
        <v>4.316666666666657</v>
      </c>
      <c r="H263" s="1">
        <f t="shared" si="15"/>
        <v>14.522275727271834</v>
      </c>
      <c r="I263">
        <f t="shared" si="17"/>
        <v>14.619397662556434</v>
      </c>
    </row>
    <row r="264" spans="7:9" ht="13.5">
      <c r="G264">
        <f t="shared" si="16"/>
        <v>4.333333333333323</v>
      </c>
      <c r="H264" s="1">
        <f t="shared" si="15"/>
        <v>14.531538935183244</v>
      </c>
      <c r="I264">
        <f t="shared" si="17"/>
        <v>14.619397662556434</v>
      </c>
    </row>
    <row r="265" spans="7:9" ht="13.5">
      <c r="G265">
        <f t="shared" si="16"/>
        <v>4.34999999999999</v>
      </c>
      <c r="H265" s="1">
        <f t="shared" si="15"/>
        <v>14.5407158691254</v>
      </c>
      <c r="I265">
        <f t="shared" si="17"/>
        <v>14.619397662556434</v>
      </c>
    </row>
    <row r="266" spans="7:9" ht="13.5">
      <c r="G266">
        <f t="shared" si="16"/>
        <v>4.3666666666666565</v>
      </c>
      <c r="H266" s="1">
        <f t="shared" si="15"/>
        <v>14.54980635438271</v>
      </c>
      <c r="I266">
        <f t="shared" si="17"/>
        <v>14.619397662556434</v>
      </c>
    </row>
    <row r="267" spans="7:9" ht="13.5">
      <c r="G267">
        <f t="shared" si="16"/>
        <v>4.383333333333323</v>
      </c>
      <c r="H267" s="1">
        <f t="shared" si="15"/>
        <v>14.558810217885437</v>
      </c>
      <c r="I267">
        <f t="shared" si="17"/>
        <v>14.619397662556434</v>
      </c>
    </row>
    <row r="268" spans="7:9" ht="13.5">
      <c r="G268">
        <f t="shared" si="16"/>
        <v>4.39999999999999</v>
      </c>
      <c r="H268" s="1">
        <f t="shared" si="15"/>
        <v>14.567727288213</v>
      </c>
      <c r="I268">
        <f t="shared" si="17"/>
        <v>14.619397662556434</v>
      </c>
    </row>
    <row r="269" spans="7:9" ht="13.5">
      <c r="G269">
        <f t="shared" si="16"/>
        <v>4.416666666666656</v>
      </c>
      <c r="H269" s="1">
        <f t="shared" si="15"/>
        <v>14.57655739559723</v>
      </c>
      <c r="I269">
        <f t="shared" si="17"/>
        <v>14.619397662556434</v>
      </c>
    </row>
    <row r="270" spans="7:9" ht="13.5">
      <c r="G270">
        <f t="shared" si="16"/>
        <v>4.433333333333323</v>
      </c>
      <c r="H270" s="1">
        <f t="shared" si="15"/>
        <v>14.585300371925616</v>
      </c>
      <c r="I270">
        <f t="shared" si="17"/>
        <v>14.619397662556434</v>
      </c>
    </row>
    <row r="271" spans="7:9" ht="13.5">
      <c r="G271">
        <f t="shared" si="16"/>
        <v>4.4499999999999895</v>
      </c>
      <c r="H271" s="1">
        <f t="shared" si="15"/>
        <v>14.593956050744486</v>
      </c>
      <c r="I271">
        <f t="shared" si="17"/>
        <v>14.619397662556434</v>
      </c>
    </row>
    <row r="272" spans="7:9" ht="13.5">
      <c r="G272">
        <f t="shared" si="16"/>
        <v>4.466666666666656</v>
      </c>
      <c r="H272" s="1">
        <f t="shared" si="15"/>
        <v>14.602524267262197</v>
      </c>
      <c r="I272">
        <f t="shared" si="17"/>
        <v>14.619397662556434</v>
      </c>
    </row>
    <row r="273" spans="7:9" ht="13.5">
      <c r="G273">
        <f t="shared" si="16"/>
        <v>4.483333333333323</v>
      </c>
      <c r="H273" s="1">
        <f t="shared" si="15"/>
        <v>14.611004858352253</v>
      </c>
      <c r="I273">
        <f t="shared" si="17"/>
        <v>14.619397662556434</v>
      </c>
    </row>
    <row r="274" spans="7:9" ht="13.5">
      <c r="G274">
        <f t="shared" si="16"/>
        <v>4.499999999999989</v>
      </c>
      <c r="H274" s="1">
        <f t="shared" si="15"/>
        <v>14.619397662556429</v>
      </c>
      <c r="I274">
        <f t="shared" si="17"/>
        <v>14.619397662556434</v>
      </c>
    </row>
    <row r="275" spans="7:9" ht="13.5">
      <c r="G275">
        <f t="shared" si="16"/>
        <v>4.516666666666656</v>
      </c>
      <c r="H275" s="1">
        <f t="shared" si="15"/>
        <v>14.627702520087826</v>
      </c>
      <c r="I275">
        <f t="shared" si="17"/>
        <v>14.619397662556434</v>
      </c>
    </row>
    <row r="276" spans="7:9" ht="13.5">
      <c r="G276">
        <f t="shared" si="16"/>
        <v>4.533333333333323</v>
      </c>
      <c r="H276" s="1">
        <f t="shared" si="15"/>
        <v>14.635919272833931</v>
      </c>
      <c r="I276">
        <f t="shared" si="17"/>
        <v>14.619397662556434</v>
      </c>
    </row>
    <row r="277" spans="7:9" ht="13.5">
      <c r="G277">
        <f t="shared" si="16"/>
        <v>4.549999999999989</v>
      </c>
      <c r="H277" s="1">
        <f t="shared" si="15"/>
        <v>14.644047764359616</v>
      </c>
      <c r="I277">
        <f t="shared" si="17"/>
        <v>14.619397662556434</v>
      </c>
    </row>
    <row r="278" spans="7:9" ht="13.5">
      <c r="G278">
        <f t="shared" si="16"/>
        <v>4.566666666666656</v>
      </c>
      <c r="H278" s="1">
        <f t="shared" si="15"/>
        <v>14.652087839910116</v>
      </c>
      <c r="I278">
        <f t="shared" si="17"/>
        <v>14.619397662556434</v>
      </c>
    </row>
    <row r="279" spans="7:9" ht="13.5">
      <c r="G279">
        <f t="shared" si="16"/>
        <v>4.583333333333322</v>
      </c>
      <c r="H279" s="1">
        <f t="shared" si="15"/>
        <v>14.660039346413988</v>
      </c>
      <c r="I279">
        <f t="shared" si="17"/>
        <v>14.619397662556434</v>
      </c>
    </row>
    <row r="280" spans="7:9" ht="13.5">
      <c r="G280">
        <f t="shared" si="16"/>
        <v>4.599999999999989</v>
      </c>
      <c r="H280" s="1">
        <f t="shared" si="15"/>
        <v>14.667902132486004</v>
      </c>
      <c r="I280">
        <f t="shared" si="17"/>
        <v>14.619397662556434</v>
      </c>
    </row>
    <row r="281" spans="7:9" ht="13.5">
      <c r="G281">
        <f t="shared" si="16"/>
        <v>4.616666666666656</v>
      </c>
      <c r="H281" s="1">
        <f t="shared" si="15"/>
        <v>14.675676048430052</v>
      </c>
      <c r="I281">
        <f t="shared" si="17"/>
        <v>14.619397662556434</v>
      </c>
    </row>
    <row r="282" spans="7:9" ht="13.5">
      <c r="G282">
        <f t="shared" si="16"/>
        <v>4.633333333333322</v>
      </c>
      <c r="H282" s="1">
        <f t="shared" si="15"/>
        <v>14.683360946241983</v>
      </c>
      <c r="I282">
        <f t="shared" si="17"/>
        <v>14.619397662556434</v>
      </c>
    </row>
    <row r="283" spans="7:9" ht="13.5">
      <c r="G283">
        <f t="shared" si="16"/>
        <v>4.649999999999989</v>
      </c>
      <c r="H283" s="1">
        <f t="shared" si="15"/>
        <v>14.690956679612416</v>
      </c>
      <c r="I283">
        <f t="shared" si="17"/>
        <v>14.619397662556434</v>
      </c>
    </row>
    <row r="284" spans="7:9" ht="13.5">
      <c r="G284">
        <f t="shared" si="16"/>
        <v>4.666666666666655</v>
      </c>
      <c r="H284" s="1">
        <f t="shared" si="15"/>
        <v>14.698463103929537</v>
      </c>
      <c r="I284">
        <f t="shared" si="17"/>
        <v>14.619397662556434</v>
      </c>
    </row>
    <row r="285" spans="7:9" ht="13.5">
      <c r="G285">
        <f t="shared" si="16"/>
        <v>4.683333333333322</v>
      </c>
      <c r="H285" s="1">
        <f t="shared" si="15"/>
        <v>14.705880076281847</v>
      </c>
      <c r="I285">
        <f t="shared" si="17"/>
        <v>14.619397662556434</v>
      </c>
    </row>
    <row r="286" spans="7:9" ht="13.5">
      <c r="G286">
        <f t="shared" si="16"/>
        <v>4.699999999999989</v>
      </c>
      <c r="H286" s="1">
        <f t="shared" si="15"/>
        <v>14.713207455460886</v>
      </c>
      <c r="I286">
        <f t="shared" si="17"/>
        <v>14.619397662556434</v>
      </c>
    </row>
    <row r="287" spans="7:9" ht="13.5">
      <c r="G287">
        <f t="shared" si="16"/>
        <v>4.716666666666655</v>
      </c>
      <c r="H287" s="1">
        <f t="shared" si="15"/>
        <v>14.720445101963916</v>
      </c>
      <c r="I287">
        <f t="shared" si="17"/>
        <v>14.619397662556434</v>
      </c>
    </row>
    <row r="288" spans="7:9" ht="13.5">
      <c r="G288">
        <f t="shared" si="16"/>
        <v>4.733333333333322</v>
      </c>
      <c r="H288" s="1">
        <f t="shared" si="15"/>
        <v>14.727592877996578</v>
      </c>
      <c r="I288">
        <f t="shared" si="17"/>
        <v>14.619397662556434</v>
      </c>
    </row>
    <row r="289" spans="7:9" ht="13.5">
      <c r="G289">
        <f t="shared" si="16"/>
        <v>4.7499999999999885</v>
      </c>
      <c r="H289" s="1">
        <f t="shared" si="15"/>
        <v>14.734650647475522</v>
      </c>
      <c r="I289">
        <f t="shared" si="17"/>
        <v>14.619397662556434</v>
      </c>
    </row>
    <row r="290" spans="7:9" ht="13.5">
      <c r="G290">
        <f t="shared" si="16"/>
        <v>4.766666666666655</v>
      </c>
      <c r="H290" s="1">
        <f t="shared" si="15"/>
        <v>14.74161827603099</v>
      </c>
      <c r="I290">
        <f t="shared" si="17"/>
        <v>14.619397662556434</v>
      </c>
    </row>
    <row r="291" spans="7:9" ht="13.5">
      <c r="G291">
        <f t="shared" si="16"/>
        <v>4.783333333333322</v>
      </c>
      <c r="H291" s="1">
        <f t="shared" si="15"/>
        <v>14.74849563100938</v>
      </c>
      <c r="I291">
        <f t="shared" si="17"/>
        <v>14.619397662556434</v>
      </c>
    </row>
    <row r="292" spans="7:9" ht="13.5">
      <c r="G292">
        <f t="shared" si="16"/>
        <v>4.799999999999988</v>
      </c>
      <c r="H292" s="1">
        <f t="shared" si="15"/>
        <v>14.755282581475763</v>
      </c>
      <c r="I292">
        <f t="shared" si="17"/>
        <v>14.619397662556434</v>
      </c>
    </row>
    <row r="293" spans="7:9" ht="13.5">
      <c r="G293">
        <f t="shared" si="16"/>
        <v>4.816666666666655</v>
      </c>
      <c r="H293" s="1">
        <f t="shared" si="15"/>
        <v>14.761978998216387</v>
      </c>
      <c r="I293">
        <f t="shared" si="17"/>
        <v>14.619397662556434</v>
      </c>
    </row>
    <row r="294" spans="7:9" ht="13.5">
      <c r="G294">
        <f t="shared" si="16"/>
        <v>4.8333333333333215</v>
      </c>
      <c r="H294" s="1">
        <f t="shared" si="15"/>
        <v>14.76858475374113</v>
      </c>
      <c r="I294">
        <f t="shared" si="17"/>
        <v>14.619397662556434</v>
      </c>
    </row>
    <row r="295" spans="7:9" ht="13.5">
      <c r="G295">
        <f t="shared" si="16"/>
        <v>4.849999999999988</v>
      </c>
      <c r="H295" s="1">
        <f t="shared" si="15"/>
        <v>14.775099722285928</v>
      </c>
      <c r="I295">
        <f t="shared" si="17"/>
        <v>14.619397662556434</v>
      </c>
    </row>
    <row r="296" spans="7:9" ht="13.5">
      <c r="G296">
        <f t="shared" si="16"/>
        <v>4.866666666666655</v>
      </c>
      <c r="H296" s="1">
        <f t="shared" si="15"/>
        <v>14.781523779815172</v>
      </c>
      <c r="I296">
        <f t="shared" si="17"/>
        <v>14.619397662556434</v>
      </c>
    </row>
    <row r="297" spans="7:9" ht="13.5">
      <c r="G297">
        <f t="shared" si="16"/>
        <v>4.883333333333321</v>
      </c>
      <c r="H297" s="1">
        <f t="shared" si="15"/>
        <v>14.787856804024067</v>
      </c>
      <c r="I297">
        <f t="shared" si="17"/>
        <v>14.619397662556434</v>
      </c>
    </row>
    <row r="298" spans="7:9" ht="13.5">
      <c r="G298">
        <f t="shared" si="16"/>
        <v>4.899999999999988</v>
      </c>
      <c r="H298" s="1">
        <f t="shared" si="15"/>
        <v>14.794098674340962</v>
      </c>
      <c r="I298">
        <f t="shared" si="17"/>
        <v>14.619397662556434</v>
      </c>
    </row>
    <row r="299" spans="7:9" ht="13.5">
      <c r="G299">
        <f t="shared" si="16"/>
        <v>4.9166666666666545</v>
      </c>
      <c r="H299" s="1">
        <f t="shared" si="15"/>
        <v>14.800249271929639</v>
      </c>
      <c r="I299">
        <f t="shared" si="17"/>
        <v>14.619397662556434</v>
      </c>
    </row>
    <row r="300" spans="7:9" ht="13.5">
      <c r="G300">
        <f t="shared" si="16"/>
        <v>4.933333333333321</v>
      </c>
      <c r="H300" s="1">
        <f t="shared" si="15"/>
        <v>14.80630847969159</v>
      </c>
      <c r="I300">
        <f t="shared" si="17"/>
        <v>14.619397662556434</v>
      </c>
    </row>
    <row r="301" spans="7:9" ht="13.5">
      <c r="G301">
        <f t="shared" si="16"/>
        <v>4.949999999999988</v>
      </c>
      <c r="H301" s="1">
        <f t="shared" si="15"/>
        <v>14.812276182268231</v>
      </c>
      <c r="I301">
        <f t="shared" si="17"/>
        <v>14.619397662556434</v>
      </c>
    </row>
    <row r="302" spans="7:9" ht="13.5">
      <c r="G302">
        <f t="shared" si="16"/>
        <v>4.966666666666654</v>
      </c>
      <c r="H302" s="1">
        <f t="shared" si="15"/>
        <v>14.81815226604311</v>
      </c>
      <c r="I302">
        <f t="shared" si="17"/>
        <v>14.619397662556434</v>
      </c>
    </row>
    <row r="303" spans="7:9" ht="13.5">
      <c r="G303">
        <f t="shared" si="16"/>
        <v>4.983333333333321</v>
      </c>
      <c r="H303" s="1">
        <f t="shared" si="15"/>
        <v>14.82393661914406</v>
      </c>
      <c r="I303">
        <f t="shared" si="17"/>
        <v>14.619397662556434</v>
      </c>
    </row>
    <row r="304" spans="7:9" ht="13.5">
      <c r="G304">
        <f t="shared" si="16"/>
        <v>4.999999999999988</v>
      </c>
      <c r="H304" s="1">
        <f t="shared" si="15"/>
        <v>14.829629131445337</v>
      </c>
      <c r="I304">
        <f t="shared" si="17"/>
        <v>14.619397662556434</v>
      </c>
    </row>
    <row r="305" spans="7:9" ht="13.5">
      <c r="G305">
        <f t="shared" si="16"/>
        <v>5.016666666666654</v>
      </c>
      <c r="H305" s="1">
        <f t="shared" si="15"/>
        <v>14.835229694569712</v>
      </c>
      <c r="I305">
        <f t="shared" si="17"/>
        <v>14.957224306869051</v>
      </c>
    </row>
    <row r="306" spans="7:9" ht="13.5">
      <c r="G306">
        <f t="shared" si="16"/>
        <v>5.033333333333321</v>
      </c>
      <c r="H306" s="1">
        <f t="shared" si="15"/>
        <v>14.840738201890534</v>
      </c>
      <c r="I306">
        <f t="shared" si="17"/>
        <v>14.957224306869051</v>
      </c>
    </row>
    <row r="307" spans="7:9" ht="13.5">
      <c r="G307">
        <f t="shared" si="16"/>
        <v>5.049999999999987</v>
      </c>
      <c r="H307" s="1">
        <f t="shared" si="15"/>
        <v>14.846154548533768</v>
      </c>
      <c r="I307">
        <f t="shared" si="17"/>
        <v>14.957224306869051</v>
      </c>
    </row>
    <row r="308" spans="7:9" ht="13.5">
      <c r="G308">
        <f t="shared" si="16"/>
        <v>5.066666666666654</v>
      </c>
      <c r="H308" s="1">
        <f t="shared" si="15"/>
        <v>14.85147863137998</v>
      </c>
      <c r="I308">
        <f t="shared" si="17"/>
        <v>14.957224306869051</v>
      </c>
    </row>
    <row r="309" spans="7:9" ht="13.5">
      <c r="G309">
        <f t="shared" si="16"/>
        <v>5.083333333333321</v>
      </c>
      <c r="H309" s="1">
        <f t="shared" si="15"/>
        <v>14.856710349066304</v>
      </c>
      <c r="I309">
        <f t="shared" si="17"/>
        <v>14.957224306869051</v>
      </c>
    </row>
    <row r="310" spans="7:9" ht="13.5">
      <c r="G310">
        <f t="shared" si="16"/>
        <v>5.099999999999987</v>
      </c>
      <c r="H310" s="1">
        <f t="shared" si="15"/>
        <v>14.861849601988379</v>
      </c>
      <c r="I310">
        <f t="shared" si="17"/>
        <v>14.957224306869051</v>
      </c>
    </row>
    <row r="311" spans="7:9" ht="13.5">
      <c r="G311">
        <f t="shared" si="16"/>
        <v>5.116666666666654</v>
      </c>
      <c r="H311" s="1">
        <f t="shared" si="15"/>
        <v>14.866896292302238</v>
      </c>
      <c r="I311">
        <f t="shared" si="17"/>
        <v>14.957224306869051</v>
      </c>
    </row>
    <row r="312" spans="7:9" ht="13.5">
      <c r="G312">
        <f t="shared" si="16"/>
        <v>5.13333333333332</v>
      </c>
      <c r="H312" s="1">
        <f t="shared" si="15"/>
        <v>14.871850323926171</v>
      </c>
      <c r="I312">
        <f t="shared" si="17"/>
        <v>14.957224306869051</v>
      </c>
    </row>
    <row r="313" spans="7:9" ht="13.5">
      <c r="G313">
        <f t="shared" si="16"/>
        <v>5.149999999999987</v>
      </c>
      <c r="H313" s="1">
        <f t="shared" si="15"/>
        <v>14.87671160254256</v>
      </c>
      <c r="I313">
        <f t="shared" si="17"/>
        <v>14.957224306869051</v>
      </c>
    </row>
    <row r="314" spans="7:9" ht="13.5">
      <c r="G314">
        <f t="shared" si="16"/>
        <v>5.166666666666654</v>
      </c>
      <c r="H314" s="1">
        <f t="shared" si="15"/>
        <v>14.881480035599662</v>
      </c>
      <c r="I314">
        <f t="shared" si="17"/>
        <v>14.957224306869051</v>
      </c>
    </row>
    <row r="315" spans="7:9" ht="13.5">
      <c r="G315">
        <f t="shared" si="16"/>
        <v>5.18333333333332</v>
      </c>
      <c r="H315" s="1">
        <f t="shared" si="15"/>
        <v>14.886155532313392</v>
      </c>
      <c r="I315">
        <f t="shared" si="17"/>
        <v>14.957224306869051</v>
      </c>
    </row>
    <row r="316" spans="7:9" ht="13.5">
      <c r="G316">
        <f t="shared" si="16"/>
        <v>5.199999999999987</v>
      </c>
      <c r="H316" s="1">
        <f t="shared" si="15"/>
        <v>14.890738003669025</v>
      </c>
      <c r="I316">
        <f t="shared" si="17"/>
        <v>14.957224306869051</v>
      </c>
    </row>
    <row r="317" spans="7:9" ht="13.5">
      <c r="G317">
        <f t="shared" si="16"/>
        <v>5.2166666666666535</v>
      </c>
      <c r="H317" s="1">
        <f t="shared" si="15"/>
        <v>14.895227362422915</v>
      </c>
      <c r="I317">
        <f t="shared" si="17"/>
        <v>14.957224306869051</v>
      </c>
    </row>
    <row r="318" spans="7:9" ht="13.5">
      <c r="G318">
        <f t="shared" si="16"/>
        <v>5.23333333333332</v>
      </c>
      <c r="H318" s="1">
        <f t="shared" si="15"/>
        <v>14.899623523104145</v>
      </c>
      <c r="I318">
        <f t="shared" si="17"/>
        <v>14.957224306869051</v>
      </c>
    </row>
    <row r="319" spans="7:9" ht="13.5">
      <c r="G319">
        <f t="shared" si="16"/>
        <v>5.249999999999987</v>
      </c>
      <c r="H319" s="1">
        <f t="shared" si="15"/>
        <v>14.903926402016149</v>
      </c>
      <c r="I319">
        <f t="shared" si="17"/>
        <v>14.957224306869051</v>
      </c>
    </row>
    <row r="320" spans="7:9" ht="13.5">
      <c r="G320">
        <f t="shared" si="16"/>
        <v>5.266666666666653</v>
      </c>
      <c r="H320" s="1">
        <f t="shared" si="15"/>
        <v>14.908135917238317</v>
      </c>
      <c r="I320">
        <f t="shared" si="17"/>
        <v>14.957224306869051</v>
      </c>
    </row>
    <row r="321" spans="7:9" ht="13.5">
      <c r="G321">
        <f t="shared" si="16"/>
        <v>5.28333333333332</v>
      </c>
      <c r="H321" s="1">
        <f t="shared" si="15"/>
        <v>14.912251988627546</v>
      </c>
      <c r="I321">
        <f t="shared" si="17"/>
        <v>14.957224306869051</v>
      </c>
    </row>
    <row r="322" spans="7:9" ht="13.5">
      <c r="G322">
        <f t="shared" si="16"/>
        <v>5.2999999999999865</v>
      </c>
      <c r="H322" s="1">
        <f t="shared" si="15"/>
        <v>14.91627453781977</v>
      </c>
      <c r="I322">
        <f t="shared" si="17"/>
        <v>14.957224306869051</v>
      </c>
    </row>
    <row r="323" spans="7:9" ht="13.5">
      <c r="G323">
        <f t="shared" si="16"/>
        <v>5.316666666666653</v>
      </c>
      <c r="H323" s="1">
        <f t="shared" si="15"/>
        <v>14.92020348823145</v>
      </c>
      <c r="I323">
        <f t="shared" si="17"/>
        <v>14.957224306869051</v>
      </c>
    </row>
    <row r="324" spans="7:9" ht="13.5">
      <c r="G324">
        <f t="shared" si="16"/>
        <v>5.33333333333332</v>
      </c>
      <c r="H324" s="1">
        <f aca="true" t="shared" si="18" ref="H324:H387">Mean+SIN(G324*2*PI()/24)*Amplitude/2</f>
        <v>14.924038765061038</v>
      </c>
      <c r="I324">
        <f t="shared" si="17"/>
        <v>14.957224306869051</v>
      </c>
    </row>
    <row r="325" spans="7:9" ht="13.5">
      <c r="G325">
        <f t="shared" si="16"/>
        <v>5.349999999999986</v>
      </c>
      <c r="H325" s="1">
        <f t="shared" si="18"/>
        <v>14.927780295290386</v>
      </c>
      <c r="I325">
        <f t="shared" si="17"/>
        <v>14.957224306869051</v>
      </c>
    </row>
    <row r="326" spans="7:9" ht="13.5">
      <c r="G326">
        <f aca="true" t="shared" si="19" ref="G326:G389">G325+1/60</f>
        <v>5.366666666666653</v>
      </c>
      <c r="H326" s="1">
        <f t="shared" si="18"/>
        <v>14.931428007686154</v>
      </c>
      <c r="I326">
        <f aca="true" t="shared" si="20" ref="I326:I389">LOOKUP(G326,$C$4:$C$29,$E$4:$E$29)</f>
        <v>14.957224306869051</v>
      </c>
    </row>
    <row r="327" spans="7:9" ht="13.5">
      <c r="G327">
        <f t="shared" si="19"/>
        <v>5.3833333333333195</v>
      </c>
      <c r="H327" s="1">
        <f t="shared" si="18"/>
        <v>14.934981832801157</v>
      </c>
      <c r="I327">
        <f t="shared" si="20"/>
        <v>14.957224306869051</v>
      </c>
    </row>
    <row r="328" spans="7:9" ht="13.5">
      <c r="G328">
        <f t="shared" si="19"/>
        <v>5.399999999999986</v>
      </c>
      <c r="H328" s="1">
        <f t="shared" si="18"/>
        <v>14.938441702975686</v>
      </c>
      <c r="I328">
        <f t="shared" si="20"/>
        <v>14.957224306869051</v>
      </c>
    </row>
    <row r="329" spans="7:9" ht="13.5">
      <c r="G329">
        <f t="shared" si="19"/>
        <v>5.416666666666653</v>
      </c>
      <c r="H329" s="1">
        <f t="shared" si="18"/>
        <v>14.941807552338801</v>
      </c>
      <c r="I329">
        <f t="shared" si="20"/>
        <v>14.957224306869051</v>
      </c>
    </row>
    <row r="330" spans="7:9" ht="13.5">
      <c r="G330">
        <f t="shared" si="19"/>
        <v>5.433333333333319</v>
      </c>
      <c r="H330" s="1">
        <f t="shared" si="18"/>
        <v>14.945079316809581</v>
      </c>
      <c r="I330">
        <f t="shared" si="20"/>
        <v>14.957224306869051</v>
      </c>
    </row>
    <row r="331" spans="7:9" ht="13.5">
      <c r="G331">
        <f t="shared" si="19"/>
        <v>5.449999999999986</v>
      </c>
      <c r="H331" s="1">
        <f t="shared" si="18"/>
        <v>14.94825693409835</v>
      </c>
      <c r="I331">
        <f t="shared" si="20"/>
        <v>14.957224306869051</v>
      </c>
    </row>
    <row r="332" spans="7:9" ht="13.5">
      <c r="G332">
        <f t="shared" si="19"/>
        <v>5.466666666666653</v>
      </c>
      <c r="H332" s="1">
        <f t="shared" si="18"/>
        <v>14.951340343707848</v>
      </c>
      <c r="I332">
        <f t="shared" si="20"/>
        <v>14.957224306869051</v>
      </c>
    </row>
    <row r="333" spans="7:9" ht="13.5">
      <c r="G333">
        <f t="shared" si="19"/>
        <v>5.483333333333319</v>
      </c>
      <c r="H333" s="1">
        <f t="shared" si="18"/>
        <v>14.954329486934409</v>
      </c>
      <c r="I333">
        <f t="shared" si="20"/>
        <v>14.957224306869051</v>
      </c>
    </row>
    <row r="334" spans="7:9" ht="13.5">
      <c r="G334">
        <f t="shared" si="19"/>
        <v>5.499999999999986</v>
      </c>
      <c r="H334" s="1">
        <f t="shared" si="18"/>
        <v>14.95722430686905</v>
      </c>
      <c r="I334">
        <f t="shared" si="20"/>
        <v>14.957224306869051</v>
      </c>
    </row>
    <row r="335" spans="7:9" ht="13.5">
      <c r="G335">
        <f t="shared" si="19"/>
        <v>5.516666666666652</v>
      </c>
      <c r="H335" s="1">
        <f t="shared" si="18"/>
        <v>14.960024748398572</v>
      </c>
      <c r="I335">
        <f t="shared" si="20"/>
        <v>14.957224306869051</v>
      </c>
    </row>
    <row r="336" spans="7:9" ht="13.5">
      <c r="G336">
        <f t="shared" si="19"/>
        <v>5.533333333333319</v>
      </c>
      <c r="H336" s="1">
        <f t="shared" si="18"/>
        <v>14.962730758206607</v>
      </c>
      <c r="I336">
        <f t="shared" si="20"/>
        <v>14.957224306869051</v>
      </c>
    </row>
    <row r="337" spans="7:9" ht="13.5">
      <c r="G337">
        <f t="shared" si="19"/>
        <v>5.549999999999986</v>
      </c>
      <c r="H337" s="1">
        <f t="shared" si="18"/>
        <v>14.965342284774628</v>
      </c>
      <c r="I337">
        <f t="shared" si="20"/>
        <v>14.957224306869051</v>
      </c>
    </row>
    <row r="338" spans="7:9" ht="13.5">
      <c r="G338">
        <f t="shared" si="19"/>
        <v>5.566666666666652</v>
      </c>
      <c r="H338" s="1">
        <f t="shared" si="18"/>
        <v>14.967859278382935</v>
      </c>
      <c r="I338">
        <f t="shared" si="20"/>
        <v>14.957224306869051</v>
      </c>
    </row>
    <row r="339" spans="7:9" ht="13.5">
      <c r="G339">
        <f t="shared" si="19"/>
        <v>5.583333333333319</v>
      </c>
      <c r="H339" s="1">
        <f t="shared" si="18"/>
        <v>14.970281691111596</v>
      </c>
      <c r="I339">
        <f t="shared" si="20"/>
        <v>14.957224306869051</v>
      </c>
    </row>
    <row r="340" spans="7:9" ht="13.5">
      <c r="G340">
        <f t="shared" si="19"/>
        <v>5.599999999999985</v>
      </c>
      <c r="H340" s="1">
        <f t="shared" si="18"/>
        <v>14.972609476841365</v>
      </c>
      <c r="I340">
        <f t="shared" si="20"/>
        <v>14.957224306869051</v>
      </c>
    </row>
    <row r="341" spans="7:9" ht="13.5">
      <c r="G341">
        <f t="shared" si="19"/>
        <v>5.616666666666652</v>
      </c>
      <c r="H341" s="1">
        <f t="shared" si="18"/>
        <v>14.974842591254557</v>
      </c>
      <c r="I341">
        <f t="shared" si="20"/>
        <v>14.957224306869051</v>
      </c>
    </row>
    <row r="342" spans="7:9" ht="13.5">
      <c r="G342">
        <f t="shared" si="19"/>
        <v>5.633333333333319</v>
      </c>
      <c r="H342" s="1">
        <f t="shared" si="18"/>
        <v>14.976980991835891</v>
      </c>
      <c r="I342">
        <f t="shared" si="20"/>
        <v>14.957224306869051</v>
      </c>
    </row>
    <row r="343" spans="7:9" ht="13.5">
      <c r="G343">
        <f t="shared" si="19"/>
        <v>5.649999999999985</v>
      </c>
      <c r="H343" s="1">
        <f t="shared" si="18"/>
        <v>14.979024637873307</v>
      </c>
      <c r="I343">
        <f t="shared" si="20"/>
        <v>14.957224306869051</v>
      </c>
    </row>
    <row r="344" spans="7:9" ht="13.5">
      <c r="G344">
        <f t="shared" si="19"/>
        <v>5.666666666666652</v>
      </c>
      <c r="H344" s="1">
        <f t="shared" si="18"/>
        <v>14.980973490458727</v>
      </c>
      <c r="I344">
        <f t="shared" si="20"/>
        <v>14.957224306869051</v>
      </c>
    </row>
    <row r="345" spans="7:9" ht="13.5">
      <c r="G345">
        <f t="shared" si="19"/>
        <v>5.6833333333333185</v>
      </c>
      <c r="H345" s="1">
        <f t="shared" si="18"/>
        <v>14.982827512488806</v>
      </c>
      <c r="I345">
        <f t="shared" si="20"/>
        <v>14.957224306869051</v>
      </c>
    </row>
    <row r="346" spans="7:9" ht="13.5">
      <c r="G346">
        <f t="shared" si="19"/>
        <v>5.699999999999985</v>
      </c>
      <c r="H346" s="1">
        <f t="shared" si="18"/>
        <v>14.984586668665639</v>
      </c>
      <c r="I346">
        <f t="shared" si="20"/>
        <v>14.957224306869051</v>
      </c>
    </row>
    <row r="347" spans="7:9" ht="13.5">
      <c r="G347">
        <f t="shared" si="19"/>
        <v>5.716666666666652</v>
      </c>
      <c r="H347" s="1">
        <f t="shared" si="18"/>
        <v>14.986250925497426</v>
      </c>
      <c r="I347">
        <f t="shared" si="20"/>
        <v>14.957224306869051</v>
      </c>
    </row>
    <row r="348" spans="7:9" ht="13.5">
      <c r="G348">
        <f t="shared" si="19"/>
        <v>5.733333333333318</v>
      </c>
      <c r="H348" s="1">
        <f t="shared" si="18"/>
        <v>14.98782025129912</v>
      </c>
      <c r="I348">
        <f t="shared" si="20"/>
        <v>14.957224306869051</v>
      </c>
    </row>
    <row r="349" spans="7:9" ht="13.5">
      <c r="G349">
        <f t="shared" si="19"/>
        <v>5.749999999999985</v>
      </c>
      <c r="H349" s="1">
        <f t="shared" si="18"/>
        <v>14.989294616193016</v>
      </c>
      <c r="I349">
        <f t="shared" si="20"/>
        <v>14.957224306869051</v>
      </c>
    </row>
    <row r="350" spans="7:9" ht="13.5">
      <c r="G350">
        <f t="shared" si="19"/>
        <v>5.7666666666666515</v>
      </c>
      <c r="H350" s="1">
        <f t="shared" si="18"/>
        <v>14.990673992109333</v>
      </c>
      <c r="I350">
        <f t="shared" si="20"/>
        <v>14.957224306869051</v>
      </c>
    </row>
    <row r="351" spans="7:9" ht="13.5">
      <c r="G351">
        <f t="shared" si="19"/>
        <v>5.783333333333318</v>
      </c>
      <c r="H351" s="1">
        <f t="shared" si="18"/>
        <v>14.991958352786742</v>
      </c>
      <c r="I351">
        <f t="shared" si="20"/>
        <v>14.957224306869051</v>
      </c>
    </row>
    <row r="352" spans="7:9" ht="13.5">
      <c r="G352">
        <f t="shared" si="19"/>
        <v>5.799999999999985</v>
      </c>
      <c r="H352" s="1">
        <f t="shared" si="18"/>
        <v>14.993147673772867</v>
      </c>
      <c r="I352">
        <f t="shared" si="20"/>
        <v>14.957224306869051</v>
      </c>
    </row>
    <row r="353" spans="7:9" ht="13.5">
      <c r="G353">
        <f t="shared" si="19"/>
        <v>5.816666666666651</v>
      </c>
      <c r="H353" s="1">
        <f t="shared" si="18"/>
        <v>14.994241932424753</v>
      </c>
      <c r="I353">
        <f t="shared" si="20"/>
        <v>14.957224306869051</v>
      </c>
    </row>
    <row r="354" spans="7:9" ht="13.5">
      <c r="G354">
        <f t="shared" si="19"/>
        <v>5.833333333333318</v>
      </c>
      <c r="H354" s="1">
        <f t="shared" si="18"/>
        <v>14.995241107909287</v>
      </c>
      <c r="I354">
        <f t="shared" si="20"/>
        <v>14.957224306869051</v>
      </c>
    </row>
    <row r="355" spans="7:9" ht="13.5">
      <c r="G355">
        <f t="shared" si="19"/>
        <v>5.8499999999999845</v>
      </c>
      <c r="H355" s="1">
        <f t="shared" si="18"/>
        <v>14.996145181203614</v>
      </c>
      <c r="I355">
        <f t="shared" si="20"/>
        <v>14.957224306869051</v>
      </c>
    </row>
    <row r="356" spans="7:9" ht="13.5">
      <c r="G356">
        <f t="shared" si="19"/>
        <v>5.866666666666651</v>
      </c>
      <c r="H356" s="1">
        <f t="shared" si="18"/>
        <v>14.996954135095478</v>
      </c>
      <c r="I356">
        <f t="shared" si="20"/>
        <v>14.957224306869051</v>
      </c>
    </row>
    <row r="357" spans="7:9" ht="13.5">
      <c r="G357">
        <f t="shared" si="19"/>
        <v>5.883333333333318</v>
      </c>
      <c r="H357" s="1">
        <f t="shared" si="18"/>
        <v>14.997667954183564</v>
      </c>
      <c r="I357">
        <f t="shared" si="20"/>
        <v>14.957224306869051</v>
      </c>
    </row>
    <row r="358" spans="7:9" ht="13.5">
      <c r="G358">
        <f t="shared" si="19"/>
        <v>5.899999999999984</v>
      </c>
      <c r="H358" s="1">
        <f t="shared" si="18"/>
        <v>14.998286624877785</v>
      </c>
      <c r="I358">
        <f t="shared" si="20"/>
        <v>14.957224306869051</v>
      </c>
    </row>
    <row r="359" spans="7:9" ht="13.5">
      <c r="G359">
        <f t="shared" si="19"/>
        <v>5.916666666666651</v>
      </c>
      <c r="H359" s="1">
        <f t="shared" si="18"/>
        <v>14.998810135399545</v>
      </c>
      <c r="I359">
        <f t="shared" si="20"/>
        <v>14.957224306869051</v>
      </c>
    </row>
    <row r="360" spans="7:9" ht="13.5">
      <c r="G360">
        <f t="shared" si="19"/>
        <v>5.933333333333318</v>
      </c>
      <c r="H360" s="1">
        <f t="shared" si="18"/>
        <v>14.999238475781956</v>
      </c>
      <c r="I360">
        <f t="shared" si="20"/>
        <v>14.957224306869051</v>
      </c>
    </row>
    <row r="361" spans="7:9" ht="13.5">
      <c r="G361">
        <f t="shared" si="19"/>
        <v>5.949999999999984</v>
      </c>
      <c r="H361" s="1">
        <f t="shared" si="18"/>
        <v>14.999571637870035</v>
      </c>
      <c r="I361">
        <f t="shared" si="20"/>
        <v>14.957224306869051</v>
      </c>
    </row>
    <row r="362" spans="7:9" ht="13.5">
      <c r="G362">
        <f t="shared" si="19"/>
        <v>5.966666666666651</v>
      </c>
      <c r="H362" s="1">
        <f t="shared" si="18"/>
        <v>14.999809615320856</v>
      </c>
      <c r="I362">
        <f t="shared" si="20"/>
        <v>14.957224306869051</v>
      </c>
    </row>
    <row r="363" spans="7:9" ht="13.5">
      <c r="G363">
        <f t="shared" si="19"/>
        <v>5.983333333333317</v>
      </c>
      <c r="H363" s="1">
        <f t="shared" si="18"/>
        <v>14.999952403603672</v>
      </c>
      <c r="I363">
        <f t="shared" si="20"/>
        <v>14.957224306869051</v>
      </c>
    </row>
    <row r="364" spans="7:9" ht="13.5">
      <c r="G364">
        <f t="shared" si="19"/>
        <v>5.999999999999984</v>
      </c>
      <c r="H364" s="1">
        <f t="shared" si="18"/>
        <v>15</v>
      </c>
      <c r="I364">
        <f t="shared" si="20"/>
        <v>14.957224306869051</v>
      </c>
    </row>
    <row r="365" spans="7:9" ht="13.5">
      <c r="G365">
        <f t="shared" si="19"/>
        <v>6.016666666666651</v>
      </c>
      <c r="H365" s="1">
        <f t="shared" si="18"/>
        <v>14.999952403603672</v>
      </c>
      <c r="I365">
        <f t="shared" si="20"/>
        <v>14.957224306869051</v>
      </c>
    </row>
    <row r="366" spans="7:9" ht="13.5">
      <c r="G366">
        <f t="shared" si="19"/>
        <v>6.033333333333317</v>
      </c>
      <c r="H366" s="1">
        <f t="shared" si="18"/>
        <v>14.999809615320856</v>
      </c>
      <c r="I366">
        <f t="shared" si="20"/>
        <v>14.957224306869051</v>
      </c>
    </row>
    <row r="367" spans="7:9" ht="13.5">
      <c r="G367">
        <f t="shared" si="19"/>
        <v>6.049999999999984</v>
      </c>
      <c r="H367" s="1">
        <f t="shared" si="18"/>
        <v>14.999571637870035</v>
      </c>
      <c r="I367">
        <f t="shared" si="20"/>
        <v>14.957224306869051</v>
      </c>
    </row>
    <row r="368" spans="7:9" ht="13.5">
      <c r="G368">
        <f t="shared" si="19"/>
        <v>6.06666666666665</v>
      </c>
      <c r="H368" s="1">
        <f t="shared" si="18"/>
        <v>14.999238475781956</v>
      </c>
      <c r="I368">
        <f t="shared" si="20"/>
        <v>14.957224306869051</v>
      </c>
    </row>
    <row r="369" spans="7:9" ht="13.5">
      <c r="G369">
        <f t="shared" si="19"/>
        <v>6.083333333333317</v>
      </c>
      <c r="H369" s="1">
        <f t="shared" si="18"/>
        <v>14.998810135399545</v>
      </c>
      <c r="I369">
        <f t="shared" si="20"/>
        <v>14.957224306869051</v>
      </c>
    </row>
    <row r="370" spans="7:9" ht="13.5">
      <c r="G370">
        <f t="shared" si="19"/>
        <v>6.099999999999984</v>
      </c>
      <c r="H370" s="1">
        <f t="shared" si="18"/>
        <v>14.998286624877787</v>
      </c>
      <c r="I370">
        <f t="shared" si="20"/>
        <v>14.957224306869051</v>
      </c>
    </row>
    <row r="371" spans="7:9" ht="13.5">
      <c r="G371">
        <f t="shared" si="19"/>
        <v>6.11666666666665</v>
      </c>
      <c r="H371" s="1">
        <f t="shared" si="18"/>
        <v>14.997667954183566</v>
      </c>
      <c r="I371">
        <f t="shared" si="20"/>
        <v>14.957224306869051</v>
      </c>
    </row>
    <row r="372" spans="7:9" ht="13.5">
      <c r="G372">
        <f t="shared" si="19"/>
        <v>6.133333333333317</v>
      </c>
      <c r="H372" s="1">
        <f t="shared" si="18"/>
        <v>14.996954135095478</v>
      </c>
      <c r="I372">
        <f t="shared" si="20"/>
        <v>14.957224306869051</v>
      </c>
    </row>
    <row r="373" spans="7:9" ht="13.5">
      <c r="G373">
        <f t="shared" si="19"/>
        <v>6.1499999999999835</v>
      </c>
      <c r="H373" s="1">
        <f t="shared" si="18"/>
        <v>14.996145181203616</v>
      </c>
      <c r="I373">
        <f t="shared" si="20"/>
        <v>14.957224306869051</v>
      </c>
    </row>
    <row r="374" spans="7:9" ht="13.5">
      <c r="G374">
        <f t="shared" si="19"/>
        <v>6.16666666666665</v>
      </c>
      <c r="H374" s="1">
        <f t="shared" si="18"/>
        <v>14.99524110790929</v>
      </c>
      <c r="I374">
        <f t="shared" si="20"/>
        <v>14.957224306869051</v>
      </c>
    </row>
    <row r="375" spans="7:9" ht="13.5">
      <c r="G375">
        <f t="shared" si="19"/>
        <v>6.183333333333317</v>
      </c>
      <c r="H375" s="1">
        <f t="shared" si="18"/>
        <v>14.994241932424755</v>
      </c>
      <c r="I375">
        <f t="shared" si="20"/>
        <v>14.957224306869051</v>
      </c>
    </row>
    <row r="376" spans="7:9" ht="13.5">
      <c r="G376">
        <f t="shared" si="19"/>
        <v>6.199999999999983</v>
      </c>
      <c r="H376" s="1">
        <f t="shared" si="18"/>
        <v>14.99314767377287</v>
      </c>
      <c r="I376">
        <f t="shared" si="20"/>
        <v>14.957224306869051</v>
      </c>
    </row>
    <row r="377" spans="7:9" ht="13.5">
      <c r="G377">
        <f t="shared" si="19"/>
        <v>6.21666666666665</v>
      </c>
      <c r="H377" s="1">
        <f t="shared" si="18"/>
        <v>14.991958352786746</v>
      </c>
      <c r="I377">
        <f t="shared" si="20"/>
        <v>14.957224306869051</v>
      </c>
    </row>
    <row r="378" spans="7:9" ht="13.5">
      <c r="G378">
        <f t="shared" si="19"/>
        <v>6.2333333333333165</v>
      </c>
      <c r="H378" s="1">
        <f t="shared" si="18"/>
        <v>14.990673992109336</v>
      </c>
      <c r="I378">
        <f t="shared" si="20"/>
        <v>14.957224306869051</v>
      </c>
    </row>
    <row r="379" spans="7:9" ht="13.5">
      <c r="G379">
        <f t="shared" si="19"/>
        <v>6.249999999999983</v>
      </c>
      <c r="H379" s="1">
        <f t="shared" si="18"/>
        <v>14.98929461619302</v>
      </c>
      <c r="I379">
        <f t="shared" si="20"/>
        <v>14.957224306869051</v>
      </c>
    </row>
    <row r="380" spans="7:9" ht="13.5">
      <c r="G380">
        <f t="shared" si="19"/>
        <v>6.26666666666665</v>
      </c>
      <c r="H380" s="1">
        <f t="shared" si="18"/>
        <v>14.987820251299123</v>
      </c>
      <c r="I380">
        <f t="shared" si="20"/>
        <v>14.957224306869051</v>
      </c>
    </row>
    <row r="381" spans="7:9" ht="13.5">
      <c r="G381">
        <f t="shared" si="19"/>
        <v>6.283333333333316</v>
      </c>
      <c r="H381" s="1">
        <f t="shared" si="18"/>
        <v>14.98625092549743</v>
      </c>
      <c r="I381">
        <f t="shared" si="20"/>
        <v>14.957224306869051</v>
      </c>
    </row>
    <row r="382" spans="7:9" ht="13.5">
      <c r="G382">
        <f t="shared" si="19"/>
        <v>6.299999999999983</v>
      </c>
      <c r="H382" s="1">
        <f t="shared" si="18"/>
        <v>14.984586668665642</v>
      </c>
      <c r="I382">
        <f t="shared" si="20"/>
        <v>14.957224306869051</v>
      </c>
    </row>
    <row r="383" spans="7:9" ht="13.5">
      <c r="G383">
        <f t="shared" si="19"/>
        <v>6.3166666666666496</v>
      </c>
      <c r="H383" s="1">
        <f t="shared" si="18"/>
        <v>14.982827512488809</v>
      </c>
      <c r="I383">
        <f t="shared" si="20"/>
        <v>14.957224306869051</v>
      </c>
    </row>
    <row r="384" spans="7:9" ht="13.5">
      <c r="G384">
        <f t="shared" si="19"/>
        <v>6.333333333333316</v>
      </c>
      <c r="H384" s="1">
        <f t="shared" si="18"/>
        <v>14.98097349045873</v>
      </c>
      <c r="I384">
        <f t="shared" si="20"/>
        <v>14.957224306869051</v>
      </c>
    </row>
    <row r="385" spans="7:9" ht="13.5">
      <c r="G385">
        <f t="shared" si="19"/>
        <v>6.349999999999983</v>
      </c>
      <c r="H385" s="1">
        <f t="shared" si="18"/>
        <v>14.97902463787331</v>
      </c>
      <c r="I385">
        <f t="shared" si="20"/>
        <v>14.957224306869051</v>
      </c>
    </row>
    <row r="386" spans="7:9" ht="13.5">
      <c r="G386">
        <f t="shared" si="19"/>
        <v>6.366666666666649</v>
      </c>
      <c r="H386" s="1">
        <f t="shared" si="18"/>
        <v>14.976980991835896</v>
      </c>
      <c r="I386">
        <f t="shared" si="20"/>
        <v>14.957224306869051</v>
      </c>
    </row>
    <row r="387" spans="7:9" ht="13.5">
      <c r="G387">
        <f t="shared" si="19"/>
        <v>6.383333333333316</v>
      </c>
      <c r="H387" s="1">
        <f t="shared" si="18"/>
        <v>14.97484259125456</v>
      </c>
      <c r="I387">
        <f t="shared" si="20"/>
        <v>14.957224306869051</v>
      </c>
    </row>
    <row r="388" spans="7:9" ht="13.5">
      <c r="G388">
        <f t="shared" si="19"/>
        <v>6.399999999999983</v>
      </c>
      <c r="H388" s="1">
        <f aca="true" t="shared" si="21" ref="H388:H451">Mean+SIN(G388*2*PI()/24)*Amplitude/2</f>
        <v>14.97260947684137</v>
      </c>
      <c r="I388">
        <f t="shared" si="20"/>
        <v>14.957224306869051</v>
      </c>
    </row>
    <row r="389" spans="7:9" ht="13.5">
      <c r="G389">
        <f t="shared" si="19"/>
        <v>6.416666666666649</v>
      </c>
      <c r="H389" s="1">
        <f t="shared" si="21"/>
        <v>14.970281691111602</v>
      </c>
      <c r="I389">
        <f t="shared" si="20"/>
        <v>14.957224306869051</v>
      </c>
    </row>
    <row r="390" spans="7:9" ht="13.5">
      <c r="G390">
        <f aca="true" t="shared" si="22" ref="G390:G453">G389+1/60</f>
        <v>6.433333333333316</v>
      </c>
      <c r="H390" s="1">
        <f t="shared" si="21"/>
        <v>14.96785927838294</v>
      </c>
      <c r="I390">
        <f aca="true" t="shared" si="23" ref="I390:I453">LOOKUP(G390,$C$4:$C$29,$E$4:$E$29)</f>
        <v>14.957224306869051</v>
      </c>
    </row>
    <row r="391" spans="7:9" ht="13.5">
      <c r="G391">
        <f t="shared" si="22"/>
        <v>6.449999999999982</v>
      </c>
      <c r="H391" s="1">
        <f t="shared" si="21"/>
        <v>14.965342284774634</v>
      </c>
      <c r="I391">
        <f t="shared" si="23"/>
        <v>14.957224306869051</v>
      </c>
    </row>
    <row r="392" spans="7:9" ht="13.5">
      <c r="G392">
        <f t="shared" si="22"/>
        <v>6.466666666666649</v>
      </c>
      <c r="H392" s="1">
        <f t="shared" si="21"/>
        <v>14.962730758206614</v>
      </c>
      <c r="I392">
        <f t="shared" si="23"/>
        <v>14.957224306869051</v>
      </c>
    </row>
    <row r="393" spans="7:9" ht="13.5">
      <c r="G393">
        <f t="shared" si="22"/>
        <v>6.483333333333316</v>
      </c>
      <c r="H393" s="1">
        <f t="shared" si="21"/>
        <v>14.960024748398578</v>
      </c>
      <c r="I393">
        <f t="shared" si="23"/>
        <v>14.957224306869051</v>
      </c>
    </row>
    <row r="394" spans="7:9" ht="13.5">
      <c r="G394">
        <f t="shared" si="22"/>
        <v>6.499999999999982</v>
      </c>
      <c r="H394" s="1">
        <f t="shared" si="21"/>
        <v>14.957224306869055</v>
      </c>
      <c r="I394">
        <f t="shared" si="23"/>
        <v>14.957224306869051</v>
      </c>
    </row>
    <row r="395" spans="7:9" ht="13.5">
      <c r="G395">
        <f t="shared" si="22"/>
        <v>6.516666666666649</v>
      </c>
      <c r="H395" s="1">
        <f t="shared" si="21"/>
        <v>14.954329486934414</v>
      </c>
      <c r="I395">
        <f t="shared" si="23"/>
        <v>14.957224306869051</v>
      </c>
    </row>
    <row r="396" spans="7:9" ht="13.5">
      <c r="G396">
        <f t="shared" si="22"/>
        <v>6.5333333333333155</v>
      </c>
      <c r="H396" s="1">
        <f t="shared" si="21"/>
        <v>14.951340343707855</v>
      </c>
      <c r="I396">
        <f t="shared" si="23"/>
        <v>14.957224306869051</v>
      </c>
    </row>
    <row r="397" spans="7:9" ht="13.5">
      <c r="G397">
        <f t="shared" si="22"/>
        <v>6.549999999999982</v>
      </c>
      <c r="H397" s="1">
        <f t="shared" si="21"/>
        <v>14.948256934098355</v>
      </c>
      <c r="I397">
        <f t="shared" si="23"/>
        <v>14.957224306869051</v>
      </c>
    </row>
    <row r="398" spans="7:9" ht="13.5">
      <c r="G398">
        <f t="shared" si="22"/>
        <v>6.566666666666649</v>
      </c>
      <c r="H398" s="1">
        <f t="shared" si="21"/>
        <v>14.945079316809588</v>
      </c>
      <c r="I398">
        <f t="shared" si="23"/>
        <v>14.957224306869051</v>
      </c>
    </row>
    <row r="399" spans="7:9" ht="13.5">
      <c r="G399">
        <f t="shared" si="22"/>
        <v>6.583333333333315</v>
      </c>
      <c r="H399" s="1">
        <f t="shared" si="21"/>
        <v>14.941807552338808</v>
      </c>
      <c r="I399">
        <f t="shared" si="23"/>
        <v>14.957224306869051</v>
      </c>
    </row>
    <row r="400" spans="7:9" ht="13.5">
      <c r="G400">
        <f t="shared" si="22"/>
        <v>6.599999999999982</v>
      </c>
      <c r="H400" s="1">
        <f t="shared" si="21"/>
        <v>14.938441702975691</v>
      </c>
      <c r="I400">
        <f t="shared" si="23"/>
        <v>14.957224306869051</v>
      </c>
    </row>
    <row r="401" spans="7:9" ht="13.5">
      <c r="G401">
        <f t="shared" si="22"/>
        <v>6.6166666666666485</v>
      </c>
      <c r="H401" s="1">
        <f t="shared" si="21"/>
        <v>14.934981832801164</v>
      </c>
      <c r="I401">
        <f t="shared" si="23"/>
        <v>14.957224306869051</v>
      </c>
    </row>
    <row r="402" spans="7:9" ht="13.5">
      <c r="G402">
        <f t="shared" si="22"/>
        <v>6.633333333333315</v>
      </c>
      <c r="H402" s="1">
        <f t="shared" si="21"/>
        <v>14.931428007686161</v>
      </c>
      <c r="I402">
        <f t="shared" si="23"/>
        <v>14.957224306869051</v>
      </c>
    </row>
    <row r="403" spans="7:9" ht="13.5">
      <c r="G403">
        <f t="shared" si="22"/>
        <v>6.649999999999982</v>
      </c>
      <c r="H403" s="1">
        <f t="shared" si="21"/>
        <v>14.927780295290393</v>
      </c>
      <c r="I403">
        <f t="shared" si="23"/>
        <v>14.957224306869051</v>
      </c>
    </row>
    <row r="404" spans="7:9" ht="13.5">
      <c r="G404">
        <f t="shared" si="22"/>
        <v>6.666666666666648</v>
      </c>
      <c r="H404" s="1">
        <f t="shared" si="21"/>
        <v>14.924038765061045</v>
      </c>
      <c r="I404">
        <f t="shared" si="23"/>
        <v>14.957224306869051</v>
      </c>
    </row>
    <row r="405" spans="7:9" ht="13.5">
      <c r="G405">
        <f t="shared" si="22"/>
        <v>6.683333333333315</v>
      </c>
      <c r="H405" s="1">
        <f t="shared" si="21"/>
        <v>14.920203488231458</v>
      </c>
      <c r="I405">
        <f t="shared" si="23"/>
        <v>14.957224306869051</v>
      </c>
    </row>
    <row r="406" spans="7:9" ht="13.5">
      <c r="G406">
        <f t="shared" si="22"/>
        <v>6.6999999999999815</v>
      </c>
      <c r="H406" s="1">
        <f t="shared" si="21"/>
        <v>14.916274537819778</v>
      </c>
      <c r="I406">
        <f t="shared" si="23"/>
        <v>14.957224306869051</v>
      </c>
    </row>
    <row r="407" spans="7:9" ht="13.5">
      <c r="G407">
        <f t="shared" si="22"/>
        <v>6.716666666666648</v>
      </c>
      <c r="H407" s="1">
        <f t="shared" si="21"/>
        <v>14.912251988627553</v>
      </c>
      <c r="I407">
        <f t="shared" si="23"/>
        <v>14.957224306869051</v>
      </c>
    </row>
    <row r="408" spans="7:9" ht="13.5">
      <c r="G408">
        <f t="shared" si="22"/>
        <v>6.733333333333315</v>
      </c>
      <c r="H408" s="1">
        <f t="shared" si="21"/>
        <v>14.908135917238324</v>
      </c>
      <c r="I408">
        <f t="shared" si="23"/>
        <v>14.957224306869051</v>
      </c>
    </row>
    <row r="409" spans="7:9" ht="13.5">
      <c r="G409">
        <f t="shared" si="22"/>
        <v>6.749999999999981</v>
      </c>
      <c r="H409" s="1">
        <f t="shared" si="21"/>
        <v>14.903926402016157</v>
      </c>
      <c r="I409">
        <f t="shared" si="23"/>
        <v>14.957224306869051</v>
      </c>
    </row>
    <row r="410" spans="7:9" ht="13.5">
      <c r="G410">
        <f t="shared" si="22"/>
        <v>6.766666666666648</v>
      </c>
      <c r="H410" s="1">
        <f t="shared" si="21"/>
        <v>14.899623523104154</v>
      </c>
      <c r="I410">
        <f t="shared" si="23"/>
        <v>14.957224306869051</v>
      </c>
    </row>
    <row r="411" spans="7:9" ht="13.5">
      <c r="G411">
        <f t="shared" si="22"/>
        <v>6.783333333333315</v>
      </c>
      <c r="H411" s="1">
        <f t="shared" si="21"/>
        <v>14.895227362422924</v>
      </c>
      <c r="I411">
        <f t="shared" si="23"/>
        <v>14.957224306869051</v>
      </c>
    </row>
    <row r="412" spans="7:9" ht="13.5">
      <c r="G412">
        <f t="shared" si="22"/>
        <v>6.799999999999981</v>
      </c>
      <c r="H412" s="1">
        <f t="shared" si="21"/>
        <v>14.890738003669034</v>
      </c>
      <c r="I412">
        <f t="shared" si="23"/>
        <v>14.957224306869051</v>
      </c>
    </row>
    <row r="413" spans="7:9" ht="13.5">
      <c r="G413">
        <f t="shared" si="22"/>
        <v>6.816666666666648</v>
      </c>
      <c r="H413" s="1">
        <f t="shared" si="21"/>
        <v>14.8861555323134</v>
      </c>
      <c r="I413">
        <f t="shared" si="23"/>
        <v>14.957224306869051</v>
      </c>
    </row>
    <row r="414" spans="7:9" ht="13.5">
      <c r="G414">
        <f t="shared" si="22"/>
        <v>6.833333333333314</v>
      </c>
      <c r="H414" s="1">
        <f t="shared" si="21"/>
        <v>14.881480035599672</v>
      </c>
      <c r="I414">
        <f t="shared" si="23"/>
        <v>14.957224306869051</v>
      </c>
    </row>
    <row r="415" spans="7:9" ht="13.5">
      <c r="G415">
        <f t="shared" si="22"/>
        <v>6.849999999999981</v>
      </c>
      <c r="H415" s="1">
        <f t="shared" si="21"/>
        <v>14.876711602542569</v>
      </c>
      <c r="I415">
        <f t="shared" si="23"/>
        <v>14.957224306869051</v>
      </c>
    </row>
    <row r="416" spans="7:9" ht="13.5">
      <c r="G416">
        <f t="shared" si="22"/>
        <v>6.866666666666648</v>
      </c>
      <c r="H416" s="1">
        <f t="shared" si="21"/>
        <v>14.871850323926182</v>
      </c>
      <c r="I416">
        <f t="shared" si="23"/>
        <v>14.957224306869051</v>
      </c>
    </row>
    <row r="417" spans="7:9" ht="13.5">
      <c r="G417">
        <f t="shared" si="22"/>
        <v>6.883333333333314</v>
      </c>
      <c r="H417" s="1">
        <f t="shared" si="21"/>
        <v>14.866896292302247</v>
      </c>
      <c r="I417">
        <f t="shared" si="23"/>
        <v>14.957224306869051</v>
      </c>
    </row>
    <row r="418" spans="7:9" ht="13.5">
      <c r="G418">
        <f t="shared" si="22"/>
        <v>6.899999999999981</v>
      </c>
      <c r="H418" s="1">
        <f t="shared" si="21"/>
        <v>14.86184960198839</v>
      </c>
      <c r="I418">
        <f t="shared" si="23"/>
        <v>14.957224306869051</v>
      </c>
    </row>
    <row r="419" spans="7:9" ht="13.5">
      <c r="G419">
        <f t="shared" si="22"/>
        <v>6.916666666666647</v>
      </c>
      <c r="H419" s="1">
        <f t="shared" si="21"/>
        <v>14.856710349066313</v>
      </c>
      <c r="I419">
        <f t="shared" si="23"/>
        <v>14.957224306869051</v>
      </c>
    </row>
    <row r="420" spans="7:9" ht="13.5">
      <c r="G420">
        <f t="shared" si="22"/>
        <v>6.933333333333314</v>
      </c>
      <c r="H420" s="1">
        <f t="shared" si="21"/>
        <v>14.851478631379988</v>
      </c>
      <c r="I420">
        <f t="shared" si="23"/>
        <v>14.957224306869051</v>
      </c>
    </row>
    <row r="421" spans="7:9" ht="13.5">
      <c r="G421">
        <f t="shared" si="22"/>
        <v>6.949999999999981</v>
      </c>
      <c r="H421" s="1">
        <f t="shared" si="21"/>
        <v>14.846154548533779</v>
      </c>
      <c r="I421">
        <f t="shared" si="23"/>
        <v>14.957224306869051</v>
      </c>
    </row>
    <row r="422" spans="7:9" ht="13.5">
      <c r="G422">
        <f t="shared" si="22"/>
        <v>6.966666666666647</v>
      </c>
      <c r="H422" s="1">
        <f t="shared" si="21"/>
        <v>14.840738201890545</v>
      </c>
      <c r="I422">
        <f t="shared" si="23"/>
        <v>14.957224306869051</v>
      </c>
    </row>
    <row r="423" spans="7:9" ht="13.5">
      <c r="G423">
        <f t="shared" si="22"/>
        <v>6.983333333333314</v>
      </c>
      <c r="H423" s="1">
        <f t="shared" si="21"/>
        <v>14.835229694569723</v>
      </c>
      <c r="I423">
        <f t="shared" si="23"/>
        <v>14.957224306869051</v>
      </c>
    </row>
    <row r="424" spans="7:9" ht="13.5">
      <c r="G424">
        <f t="shared" si="22"/>
        <v>6.9999999999999805</v>
      </c>
      <c r="H424" s="1">
        <f t="shared" si="21"/>
        <v>14.829629131445348</v>
      </c>
      <c r="I424">
        <f t="shared" si="23"/>
        <v>14.957224306869051</v>
      </c>
    </row>
    <row r="425" spans="7:9" ht="13.5">
      <c r="G425">
        <f t="shared" si="22"/>
        <v>7.016666666666647</v>
      </c>
      <c r="H425" s="1">
        <f t="shared" si="21"/>
        <v>14.823936619144071</v>
      </c>
      <c r="I425">
        <f t="shared" si="23"/>
        <v>14.619397662556434</v>
      </c>
    </row>
    <row r="426" spans="7:9" ht="13.5">
      <c r="G426">
        <f t="shared" si="22"/>
        <v>7.033333333333314</v>
      </c>
      <c r="H426" s="1">
        <f t="shared" si="21"/>
        <v>14.818152266043121</v>
      </c>
      <c r="I426">
        <f t="shared" si="23"/>
        <v>14.619397662556434</v>
      </c>
    </row>
    <row r="427" spans="7:9" ht="13.5">
      <c r="G427">
        <f t="shared" si="22"/>
        <v>7.04999999999998</v>
      </c>
      <c r="H427" s="1">
        <f t="shared" si="21"/>
        <v>14.812276182268244</v>
      </c>
      <c r="I427">
        <f t="shared" si="23"/>
        <v>14.619397662556434</v>
      </c>
    </row>
    <row r="428" spans="7:9" ht="13.5">
      <c r="G428">
        <f t="shared" si="22"/>
        <v>7.066666666666647</v>
      </c>
      <c r="H428" s="1">
        <f t="shared" si="21"/>
        <v>14.806308479691602</v>
      </c>
      <c r="I428">
        <f t="shared" si="23"/>
        <v>14.619397662556434</v>
      </c>
    </row>
    <row r="429" spans="7:9" ht="13.5">
      <c r="G429">
        <f t="shared" si="22"/>
        <v>7.0833333333333135</v>
      </c>
      <c r="H429" s="1">
        <f t="shared" si="21"/>
        <v>14.800249271929651</v>
      </c>
      <c r="I429">
        <f t="shared" si="23"/>
        <v>14.619397662556434</v>
      </c>
    </row>
    <row r="430" spans="7:9" ht="13.5">
      <c r="G430">
        <f t="shared" si="22"/>
        <v>7.09999999999998</v>
      </c>
      <c r="H430" s="1">
        <f t="shared" si="21"/>
        <v>14.794098674340972</v>
      </c>
      <c r="I430">
        <f t="shared" si="23"/>
        <v>14.619397662556434</v>
      </c>
    </row>
    <row r="431" spans="7:9" ht="13.5">
      <c r="G431">
        <f t="shared" si="22"/>
        <v>7.116666666666647</v>
      </c>
      <c r="H431" s="1">
        <f t="shared" si="21"/>
        <v>14.787856804024079</v>
      </c>
      <c r="I431">
        <f t="shared" si="23"/>
        <v>14.619397662556434</v>
      </c>
    </row>
    <row r="432" spans="7:9" ht="13.5">
      <c r="G432">
        <f t="shared" si="22"/>
        <v>7.133333333333313</v>
      </c>
      <c r="H432" s="1">
        <f t="shared" si="21"/>
        <v>14.781523779815185</v>
      </c>
      <c r="I432">
        <f t="shared" si="23"/>
        <v>14.619397662556434</v>
      </c>
    </row>
    <row r="433" spans="7:9" ht="13.5">
      <c r="G433">
        <f t="shared" si="22"/>
        <v>7.14999999999998</v>
      </c>
      <c r="H433" s="1">
        <f t="shared" si="21"/>
        <v>14.77509972228594</v>
      </c>
      <c r="I433">
        <f t="shared" si="23"/>
        <v>14.619397662556434</v>
      </c>
    </row>
    <row r="434" spans="7:9" ht="13.5">
      <c r="G434">
        <f t="shared" si="22"/>
        <v>7.1666666666666465</v>
      </c>
      <c r="H434" s="1">
        <f t="shared" si="21"/>
        <v>14.768584753741143</v>
      </c>
      <c r="I434">
        <f t="shared" si="23"/>
        <v>14.619397662556434</v>
      </c>
    </row>
    <row r="435" spans="7:9" ht="13.5">
      <c r="G435">
        <f t="shared" si="22"/>
        <v>7.183333333333313</v>
      </c>
      <c r="H435" s="1">
        <f t="shared" si="21"/>
        <v>14.7619789982164</v>
      </c>
      <c r="I435">
        <f t="shared" si="23"/>
        <v>14.619397662556434</v>
      </c>
    </row>
    <row r="436" spans="7:9" ht="13.5">
      <c r="G436">
        <f t="shared" si="22"/>
        <v>7.19999999999998</v>
      </c>
      <c r="H436" s="1">
        <f t="shared" si="21"/>
        <v>14.755282581475775</v>
      </c>
      <c r="I436">
        <f t="shared" si="23"/>
        <v>14.619397662556434</v>
      </c>
    </row>
    <row r="437" spans="7:9" ht="13.5">
      <c r="G437">
        <f t="shared" si="22"/>
        <v>7.216666666666646</v>
      </c>
      <c r="H437" s="1">
        <f t="shared" si="21"/>
        <v>14.748495631009394</v>
      </c>
      <c r="I437">
        <f t="shared" si="23"/>
        <v>14.619397662556434</v>
      </c>
    </row>
    <row r="438" spans="7:9" ht="13.5">
      <c r="G438">
        <f t="shared" si="22"/>
        <v>7.233333333333313</v>
      </c>
      <c r="H438" s="1">
        <f t="shared" si="21"/>
        <v>14.741618276031005</v>
      </c>
      <c r="I438">
        <f t="shared" si="23"/>
        <v>14.619397662556434</v>
      </c>
    </row>
    <row r="439" spans="7:9" ht="13.5">
      <c r="G439">
        <f t="shared" si="22"/>
        <v>7.24999999999998</v>
      </c>
      <c r="H439" s="1">
        <f t="shared" si="21"/>
        <v>14.734650647475537</v>
      </c>
      <c r="I439">
        <f t="shared" si="23"/>
        <v>14.619397662556434</v>
      </c>
    </row>
    <row r="440" spans="7:9" ht="13.5">
      <c r="G440">
        <f t="shared" si="22"/>
        <v>7.266666666666646</v>
      </c>
      <c r="H440" s="1">
        <f t="shared" si="21"/>
        <v>14.727592877996592</v>
      </c>
      <c r="I440">
        <f t="shared" si="23"/>
        <v>14.619397662556434</v>
      </c>
    </row>
    <row r="441" spans="7:9" ht="13.5">
      <c r="G441">
        <f t="shared" si="22"/>
        <v>7.283333333333313</v>
      </c>
      <c r="H441" s="1">
        <f t="shared" si="21"/>
        <v>14.72044510196393</v>
      </c>
      <c r="I441">
        <f t="shared" si="23"/>
        <v>14.619397662556434</v>
      </c>
    </row>
    <row r="442" spans="7:9" ht="13.5">
      <c r="G442">
        <f t="shared" si="22"/>
        <v>7.299999999999979</v>
      </c>
      <c r="H442" s="1">
        <f t="shared" si="21"/>
        <v>14.7132074554609</v>
      </c>
      <c r="I442">
        <f t="shared" si="23"/>
        <v>14.619397662556434</v>
      </c>
    </row>
    <row r="443" spans="7:9" ht="13.5">
      <c r="G443">
        <f t="shared" si="22"/>
        <v>7.316666666666646</v>
      </c>
      <c r="H443" s="1">
        <f t="shared" si="21"/>
        <v>14.705880076281861</v>
      </c>
      <c r="I443">
        <f t="shared" si="23"/>
        <v>14.619397662556434</v>
      </c>
    </row>
    <row r="444" spans="7:9" ht="13.5">
      <c r="G444">
        <f t="shared" si="22"/>
        <v>7.333333333333313</v>
      </c>
      <c r="H444" s="1">
        <f t="shared" si="21"/>
        <v>14.698463103929551</v>
      </c>
      <c r="I444">
        <f t="shared" si="23"/>
        <v>14.619397662556434</v>
      </c>
    </row>
    <row r="445" spans="7:9" ht="13.5">
      <c r="G445">
        <f t="shared" si="22"/>
        <v>7.349999999999979</v>
      </c>
      <c r="H445" s="1">
        <f t="shared" si="21"/>
        <v>14.69095667961243</v>
      </c>
      <c r="I445">
        <f t="shared" si="23"/>
        <v>14.619397662556434</v>
      </c>
    </row>
    <row r="446" spans="7:9" ht="13.5">
      <c r="G446">
        <f t="shared" si="22"/>
        <v>7.366666666666646</v>
      </c>
      <c r="H446" s="1">
        <f t="shared" si="21"/>
        <v>14.683360946241997</v>
      </c>
      <c r="I446">
        <f t="shared" si="23"/>
        <v>14.619397662556434</v>
      </c>
    </row>
    <row r="447" spans="7:9" ht="13.5">
      <c r="G447">
        <f t="shared" si="22"/>
        <v>7.383333333333312</v>
      </c>
      <c r="H447" s="1">
        <f t="shared" si="21"/>
        <v>14.675676048430068</v>
      </c>
      <c r="I447">
        <f t="shared" si="23"/>
        <v>14.619397662556434</v>
      </c>
    </row>
    <row r="448" spans="7:9" ht="13.5">
      <c r="G448">
        <f t="shared" si="22"/>
        <v>7.399999999999979</v>
      </c>
      <c r="H448" s="1">
        <f t="shared" si="21"/>
        <v>14.66790213248602</v>
      </c>
      <c r="I448">
        <f t="shared" si="23"/>
        <v>14.619397662556434</v>
      </c>
    </row>
    <row r="449" spans="7:9" ht="13.5">
      <c r="G449">
        <f t="shared" si="22"/>
        <v>7.416666666666646</v>
      </c>
      <c r="H449" s="1">
        <f t="shared" si="21"/>
        <v>14.660039346414003</v>
      </c>
      <c r="I449">
        <f t="shared" si="23"/>
        <v>14.619397662556434</v>
      </c>
    </row>
    <row r="450" spans="7:9" ht="13.5">
      <c r="G450">
        <f t="shared" si="22"/>
        <v>7.433333333333312</v>
      </c>
      <c r="H450" s="1">
        <f t="shared" si="21"/>
        <v>14.652087839910132</v>
      </c>
      <c r="I450">
        <f t="shared" si="23"/>
        <v>14.619397662556434</v>
      </c>
    </row>
    <row r="451" spans="7:9" ht="13.5">
      <c r="G451">
        <f t="shared" si="22"/>
        <v>7.449999999999979</v>
      </c>
      <c r="H451" s="1">
        <f t="shared" si="21"/>
        <v>14.644047764359632</v>
      </c>
      <c r="I451">
        <f t="shared" si="23"/>
        <v>14.619397662556434</v>
      </c>
    </row>
    <row r="452" spans="7:9" ht="13.5">
      <c r="G452">
        <f t="shared" si="22"/>
        <v>7.4666666666666455</v>
      </c>
      <c r="H452" s="1">
        <f aca="true" t="shared" si="24" ref="H452:H515">Mean+SIN(G452*2*PI()/24)*Amplitude/2</f>
        <v>14.635919272833947</v>
      </c>
      <c r="I452">
        <f t="shared" si="23"/>
        <v>14.619397662556434</v>
      </c>
    </row>
    <row r="453" spans="7:9" ht="13.5">
      <c r="G453">
        <f t="shared" si="22"/>
        <v>7.483333333333312</v>
      </c>
      <c r="H453" s="1">
        <f t="shared" si="24"/>
        <v>14.627702520087842</v>
      </c>
      <c r="I453">
        <f t="shared" si="23"/>
        <v>14.619397662556434</v>
      </c>
    </row>
    <row r="454" spans="7:9" ht="13.5">
      <c r="G454">
        <f aca="true" t="shared" si="25" ref="G454:G517">G453+1/60</f>
        <v>7.499999999999979</v>
      </c>
      <c r="H454" s="1">
        <f t="shared" si="24"/>
        <v>14.619397662556445</v>
      </c>
      <c r="I454">
        <f aca="true" t="shared" si="26" ref="I454:I517">LOOKUP(G454,$C$4:$C$29,$E$4:$E$29)</f>
        <v>14.619397662556434</v>
      </c>
    </row>
    <row r="455" spans="7:9" ht="13.5">
      <c r="G455">
        <f t="shared" si="25"/>
        <v>7.516666666666645</v>
      </c>
      <c r="H455" s="1">
        <f t="shared" si="24"/>
        <v>14.61100485835227</v>
      </c>
      <c r="I455">
        <f t="shared" si="26"/>
        <v>14.619397662556434</v>
      </c>
    </row>
    <row r="456" spans="7:9" ht="13.5">
      <c r="G456">
        <f t="shared" si="25"/>
        <v>7.533333333333312</v>
      </c>
      <c r="H456" s="1">
        <f t="shared" si="24"/>
        <v>14.602524267262213</v>
      </c>
      <c r="I456">
        <f t="shared" si="26"/>
        <v>14.619397662556434</v>
      </c>
    </row>
    <row r="457" spans="7:9" ht="13.5">
      <c r="G457">
        <f t="shared" si="25"/>
        <v>7.5499999999999785</v>
      </c>
      <c r="H457" s="1">
        <f t="shared" si="24"/>
        <v>14.593956050744502</v>
      </c>
      <c r="I457">
        <f t="shared" si="26"/>
        <v>14.619397662556434</v>
      </c>
    </row>
    <row r="458" spans="7:9" ht="13.5">
      <c r="G458">
        <f t="shared" si="25"/>
        <v>7.566666666666645</v>
      </c>
      <c r="H458" s="1">
        <f t="shared" si="24"/>
        <v>14.585300371925632</v>
      </c>
      <c r="I458">
        <f t="shared" si="26"/>
        <v>14.619397662556434</v>
      </c>
    </row>
    <row r="459" spans="7:9" ht="13.5">
      <c r="G459">
        <f t="shared" si="25"/>
        <v>7.583333333333312</v>
      </c>
      <c r="H459" s="1">
        <f t="shared" si="24"/>
        <v>14.576557395597247</v>
      </c>
      <c r="I459">
        <f t="shared" si="26"/>
        <v>14.619397662556434</v>
      </c>
    </row>
    <row r="460" spans="7:9" ht="13.5">
      <c r="G460">
        <f t="shared" si="25"/>
        <v>7.599999999999978</v>
      </c>
      <c r="H460" s="1">
        <f t="shared" si="24"/>
        <v>14.567727288213016</v>
      </c>
      <c r="I460">
        <f t="shared" si="26"/>
        <v>14.619397662556434</v>
      </c>
    </row>
    <row r="461" spans="7:9" ht="13.5">
      <c r="G461">
        <f t="shared" si="25"/>
        <v>7.616666666666645</v>
      </c>
      <c r="H461" s="1">
        <f t="shared" si="24"/>
        <v>14.558810217885455</v>
      </c>
      <c r="I461">
        <f t="shared" si="26"/>
        <v>14.619397662556434</v>
      </c>
    </row>
    <row r="462" spans="7:9" ht="13.5">
      <c r="G462">
        <f t="shared" si="25"/>
        <v>7.6333333333333115</v>
      </c>
      <c r="H462" s="1">
        <f t="shared" si="24"/>
        <v>14.549806354382728</v>
      </c>
      <c r="I462">
        <f t="shared" si="26"/>
        <v>14.619397662556434</v>
      </c>
    </row>
    <row r="463" spans="7:9" ht="13.5">
      <c r="G463">
        <f t="shared" si="25"/>
        <v>7.649999999999978</v>
      </c>
      <c r="H463" s="1">
        <f t="shared" si="24"/>
        <v>14.54071586912542</v>
      </c>
      <c r="I463">
        <f t="shared" si="26"/>
        <v>14.619397662556434</v>
      </c>
    </row>
    <row r="464" spans="7:9" ht="13.5">
      <c r="G464">
        <f t="shared" si="25"/>
        <v>7.666666666666645</v>
      </c>
      <c r="H464" s="1">
        <f t="shared" si="24"/>
        <v>14.531538935183264</v>
      </c>
      <c r="I464">
        <f t="shared" si="26"/>
        <v>14.619397662556434</v>
      </c>
    </row>
    <row r="465" spans="7:9" ht="13.5">
      <c r="G465">
        <f t="shared" si="25"/>
        <v>7.683333333333311</v>
      </c>
      <c r="H465" s="1">
        <f t="shared" si="24"/>
        <v>14.522275727271852</v>
      </c>
      <c r="I465">
        <f t="shared" si="26"/>
        <v>14.619397662556434</v>
      </c>
    </row>
    <row r="466" spans="7:9" ht="13.5">
      <c r="G466">
        <f t="shared" si="25"/>
        <v>7.699999999999978</v>
      </c>
      <c r="H466" s="1">
        <f t="shared" si="24"/>
        <v>14.512926421749317</v>
      </c>
      <c r="I466">
        <f t="shared" si="26"/>
        <v>14.619397662556434</v>
      </c>
    </row>
    <row r="467" spans="7:9" ht="13.5">
      <c r="G467">
        <f t="shared" si="25"/>
        <v>7.716666666666645</v>
      </c>
      <c r="H467" s="1">
        <f t="shared" si="24"/>
        <v>14.503491196612952</v>
      </c>
      <c r="I467">
        <f t="shared" si="26"/>
        <v>14.619397662556434</v>
      </c>
    </row>
    <row r="468" spans="7:9" ht="13.5">
      <c r="G468">
        <f t="shared" si="25"/>
        <v>7.733333333333311</v>
      </c>
      <c r="H468" s="1">
        <f t="shared" si="24"/>
        <v>14.493970231495847</v>
      </c>
      <c r="I468">
        <f t="shared" si="26"/>
        <v>14.619397662556434</v>
      </c>
    </row>
    <row r="469" spans="7:9" ht="13.5">
      <c r="G469">
        <f t="shared" si="25"/>
        <v>7.749999999999978</v>
      </c>
      <c r="H469" s="1">
        <f t="shared" si="24"/>
        <v>14.484363707663455</v>
      </c>
      <c r="I469">
        <f t="shared" si="26"/>
        <v>14.619397662556434</v>
      </c>
    </row>
    <row r="470" spans="7:9" ht="13.5">
      <c r="G470">
        <f t="shared" si="25"/>
        <v>7.766666666666644</v>
      </c>
      <c r="H470" s="1">
        <f t="shared" si="24"/>
        <v>14.47467180801014</v>
      </c>
      <c r="I470">
        <f t="shared" si="26"/>
        <v>14.619397662556434</v>
      </c>
    </row>
    <row r="471" spans="7:9" ht="13.5">
      <c r="G471">
        <f t="shared" si="25"/>
        <v>7.783333333333311</v>
      </c>
      <c r="H471" s="1">
        <f t="shared" si="24"/>
        <v>14.4648947170557</v>
      </c>
      <c r="I471">
        <f t="shared" si="26"/>
        <v>14.619397662556434</v>
      </c>
    </row>
    <row r="472" spans="7:9" ht="13.5">
      <c r="G472">
        <f t="shared" si="25"/>
        <v>7.799999999999978</v>
      </c>
      <c r="H472" s="1">
        <f t="shared" si="24"/>
        <v>14.455032620941854</v>
      </c>
      <c r="I472">
        <f t="shared" si="26"/>
        <v>14.619397662556434</v>
      </c>
    </row>
    <row r="473" spans="7:9" ht="13.5">
      <c r="G473">
        <f t="shared" si="25"/>
        <v>7.816666666666644</v>
      </c>
      <c r="H473" s="1">
        <f t="shared" si="24"/>
        <v>14.445085707428696</v>
      </c>
      <c r="I473">
        <f t="shared" si="26"/>
        <v>14.619397662556434</v>
      </c>
    </row>
    <row r="474" spans="7:9" ht="13.5">
      <c r="G474">
        <f t="shared" si="25"/>
        <v>7.833333333333311</v>
      </c>
      <c r="H474" s="1">
        <f t="shared" si="24"/>
        <v>14.435054165891122</v>
      </c>
      <c r="I474">
        <f t="shared" si="26"/>
        <v>14.619397662556434</v>
      </c>
    </row>
    <row r="475" spans="7:9" ht="13.5">
      <c r="G475">
        <f t="shared" si="25"/>
        <v>7.849999999999977</v>
      </c>
      <c r="H475" s="1">
        <f t="shared" si="24"/>
        <v>14.424938187315224</v>
      </c>
      <c r="I475">
        <f t="shared" si="26"/>
        <v>14.619397662556434</v>
      </c>
    </row>
    <row r="476" spans="7:9" ht="13.5">
      <c r="G476">
        <f t="shared" si="25"/>
        <v>7.866666666666644</v>
      </c>
      <c r="H476" s="1">
        <f t="shared" si="24"/>
        <v>14.414737964294648</v>
      </c>
      <c r="I476">
        <f t="shared" si="26"/>
        <v>14.619397662556434</v>
      </c>
    </row>
    <row r="477" spans="7:9" ht="13.5">
      <c r="G477">
        <f t="shared" si="25"/>
        <v>7.883333333333311</v>
      </c>
      <c r="H477" s="1">
        <f t="shared" si="24"/>
        <v>14.40445369102694</v>
      </c>
      <c r="I477">
        <f t="shared" si="26"/>
        <v>14.619397662556434</v>
      </c>
    </row>
    <row r="478" spans="7:9" ht="13.5">
      <c r="G478">
        <f t="shared" si="25"/>
        <v>7.899999999999977</v>
      </c>
      <c r="H478" s="1">
        <f t="shared" si="24"/>
        <v>14.39408556330984</v>
      </c>
      <c r="I478">
        <f t="shared" si="26"/>
        <v>14.619397662556434</v>
      </c>
    </row>
    <row r="479" spans="7:9" ht="13.5">
      <c r="G479">
        <f t="shared" si="25"/>
        <v>7.916666666666644</v>
      </c>
      <c r="H479" s="1">
        <f t="shared" si="24"/>
        <v>14.383633778537554</v>
      </c>
      <c r="I479">
        <f t="shared" si="26"/>
        <v>14.619397662556434</v>
      </c>
    </row>
    <row r="480" spans="7:9" ht="13.5">
      <c r="G480">
        <f t="shared" si="25"/>
        <v>7.9333333333333105</v>
      </c>
      <c r="H480" s="1">
        <f t="shared" si="24"/>
        <v>14.373098535696993</v>
      </c>
      <c r="I480">
        <f t="shared" si="26"/>
        <v>14.619397662556434</v>
      </c>
    </row>
    <row r="481" spans="7:9" ht="13.5">
      <c r="G481">
        <f t="shared" si="25"/>
        <v>7.949999999999977</v>
      </c>
      <c r="H481" s="1">
        <f t="shared" si="24"/>
        <v>14.362480035364001</v>
      </c>
      <c r="I481">
        <f t="shared" si="26"/>
        <v>14.619397662556434</v>
      </c>
    </row>
    <row r="482" spans="7:9" ht="13.5">
      <c r="G482">
        <f t="shared" si="25"/>
        <v>7.966666666666644</v>
      </c>
      <c r="H482" s="1">
        <f t="shared" si="24"/>
        <v>14.351778479699513</v>
      </c>
      <c r="I482">
        <f t="shared" si="26"/>
        <v>14.619397662556434</v>
      </c>
    </row>
    <row r="483" spans="7:9" ht="13.5">
      <c r="G483">
        <f t="shared" si="25"/>
        <v>7.98333333333331</v>
      </c>
      <c r="H483" s="1">
        <f t="shared" si="24"/>
        <v>14.340994072445728</v>
      </c>
      <c r="I483">
        <f t="shared" si="26"/>
        <v>14.619397662556434</v>
      </c>
    </row>
    <row r="484" spans="7:9" ht="13.5">
      <c r="G484">
        <f t="shared" si="25"/>
        <v>7.999999999999977</v>
      </c>
      <c r="H484" s="1">
        <f t="shared" si="24"/>
        <v>14.330127018922209</v>
      </c>
      <c r="I484">
        <f t="shared" si="26"/>
        <v>14.619397662556434</v>
      </c>
    </row>
    <row r="485" spans="7:9" ht="13.5">
      <c r="G485">
        <f t="shared" si="25"/>
        <v>8.016666666666644</v>
      </c>
      <c r="H485" s="1">
        <f t="shared" si="24"/>
        <v>14.319177526021994</v>
      </c>
      <c r="I485">
        <f t="shared" si="26"/>
        <v>13.966766701456176</v>
      </c>
    </row>
    <row r="486" spans="7:9" ht="13.5">
      <c r="G486">
        <f t="shared" si="25"/>
        <v>8.033333333333312</v>
      </c>
      <c r="H486" s="1">
        <f t="shared" si="24"/>
        <v>14.308145802207644</v>
      </c>
      <c r="I486">
        <f t="shared" si="26"/>
        <v>13.966766701456176</v>
      </c>
    </row>
    <row r="487" spans="7:9" ht="13.5">
      <c r="G487">
        <f t="shared" si="25"/>
        <v>8.04999999999998</v>
      </c>
      <c r="H487" s="1">
        <f t="shared" si="24"/>
        <v>14.297032057507277</v>
      </c>
      <c r="I487">
        <f t="shared" si="26"/>
        <v>13.966766701456176</v>
      </c>
    </row>
    <row r="488" spans="7:9" ht="13.5">
      <c r="G488">
        <f t="shared" si="25"/>
        <v>8.066666666666647</v>
      </c>
      <c r="H488" s="1">
        <f t="shared" si="24"/>
        <v>14.285836503510575</v>
      </c>
      <c r="I488">
        <f t="shared" si="26"/>
        <v>13.966766701456176</v>
      </c>
    </row>
    <row r="489" spans="7:9" ht="13.5">
      <c r="G489">
        <f t="shared" si="25"/>
        <v>8.083333333333314</v>
      </c>
      <c r="H489" s="1">
        <f t="shared" si="24"/>
        <v>14.274559353364747</v>
      </c>
      <c r="I489">
        <f t="shared" si="26"/>
        <v>13.966766701456176</v>
      </c>
    </row>
    <row r="490" spans="7:9" ht="13.5">
      <c r="G490">
        <f t="shared" si="25"/>
        <v>8.099999999999982</v>
      </c>
      <c r="H490" s="1">
        <f t="shared" si="24"/>
        <v>14.263200821770475</v>
      </c>
      <c r="I490">
        <f t="shared" si="26"/>
        <v>13.966766701456176</v>
      </c>
    </row>
    <row r="491" spans="7:9" ht="13.5">
      <c r="G491">
        <f t="shared" si="25"/>
        <v>8.11666666666665</v>
      </c>
      <c r="H491" s="1">
        <f t="shared" si="24"/>
        <v>14.251761124977827</v>
      </c>
      <c r="I491">
        <f t="shared" si="26"/>
        <v>13.966766701456176</v>
      </c>
    </row>
    <row r="492" spans="7:9" ht="13.5">
      <c r="G492">
        <f t="shared" si="25"/>
        <v>8.133333333333317</v>
      </c>
      <c r="H492" s="1">
        <f t="shared" si="24"/>
        <v>14.240240480782141</v>
      </c>
      <c r="I492">
        <f t="shared" si="26"/>
        <v>13.966766701456176</v>
      </c>
    </row>
    <row r="493" spans="7:9" ht="13.5">
      <c r="G493">
        <f t="shared" si="25"/>
        <v>8.149999999999984</v>
      </c>
      <c r="H493" s="1">
        <f t="shared" si="24"/>
        <v>14.228639108519879</v>
      </c>
      <c r="I493">
        <f t="shared" si="26"/>
        <v>13.966766701456176</v>
      </c>
    </row>
    <row r="494" spans="7:9" ht="13.5">
      <c r="G494">
        <f t="shared" si="25"/>
        <v>8.166666666666652</v>
      </c>
      <c r="H494" s="1">
        <f t="shared" si="24"/>
        <v>14.216957229064437</v>
      </c>
      <c r="I494">
        <f t="shared" si="26"/>
        <v>13.966766701456176</v>
      </c>
    </row>
    <row r="495" spans="7:9" ht="13.5">
      <c r="G495">
        <f t="shared" si="25"/>
        <v>8.18333333333332</v>
      </c>
      <c r="H495" s="1">
        <f t="shared" si="24"/>
        <v>14.205195064821972</v>
      </c>
      <c r="I495">
        <f t="shared" si="26"/>
        <v>13.966766701456176</v>
      </c>
    </row>
    <row r="496" spans="7:9" ht="13.5">
      <c r="G496">
        <f t="shared" si="25"/>
        <v>8.199999999999987</v>
      </c>
      <c r="H496" s="1">
        <f t="shared" si="24"/>
        <v>14.19335283972713</v>
      </c>
      <c r="I496">
        <f t="shared" si="26"/>
        <v>13.966766701456176</v>
      </c>
    </row>
    <row r="497" spans="7:9" ht="13.5">
      <c r="G497">
        <f t="shared" si="25"/>
        <v>8.216666666666654</v>
      </c>
      <c r="H497" s="1">
        <f t="shared" si="24"/>
        <v>14.181430779238806</v>
      </c>
      <c r="I497">
        <f t="shared" si="26"/>
        <v>13.966766701456176</v>
      </c>
    </row>
    <row r="498" spans="7:9" ht="13.5">
      <c r="G498">
        <f t="shared" si="25"/>
        <v>8.233333333333322</v>
      </c>
      <c r="H498" s="1">
        <f t="shared" si="24"/>
        <v>14.16942911033585</v>
      </c>
      <c r="I498">
        <f t="shared" si="26"/>
        <v>13.966766701456176</v>
      </c>
    </row>
    <row r="499" spans="7:9" ht="13.5">
      <c r="G499">
        <f t="shared" si="25"/>
        <v>8.24999999999999</v>
      </c>
      <c r="H499" s="1">
        <f t="shared" si="24"/>
        <v>14.157348061512735</v>
      </c>
      <c r="I499">
        <f t="shared" si="26"/>
        <v>13.966766701456176</v>
      </c>
    </row>
    <row r="500" spans="7:9" ht="13.5">
      <c r="G500">
        <f t="shared" si="25"/>
        <v>8.266666666666657</v>
      </c>
      <c r="H500" s="1">
        <f t="shared" si="24"/>
        <v>14.145187862775217</v>
      </c>
      <c r="I500">
        <f t="shared" si="26"/>
        <v>13.966766701456176</v>
      </c>
    </row>
    <row r="501" spans="7:9" ht="13.5">
      <c r="G501">
        <f t="shared" si="25"/>
        <v>8.283333333333324</v>
      </c>
      <c r="H501" s="1">
        <f t="shared" si="24"/>
        <v>14.13294874563595</v>
      </c>
      <c r="I501">
        <f t="shared" si="26"/>
        <v>13.966766701456176</v>
      </c>
    </row>
    <row r="502" spans="7:9" ht="13.5">
      <c r="G502">
        <f t="shared" si="25"/>
        <v>8.299999999999992</v>
      </c>
      <c r="H502" s="1">
        <f t="shared" si="24"/>
        <v>14.120630943110086</v>
      </c>
      <c r="I502">
        <f t="shared" si="26"/>
        <v>13.966766701456176</v>
      </c>
    </row>
    <row r="503" spans="7:9" ht="13.5">
      <c r="G503">
        <f t="shared" si="25"/>
        <v>8.31666666666666</v>
      </c>
      <c r="H503" s="1">
        <f t="shared" si="24"/>
        <v>14.108234689710823</v>
      </c>
      <c r="I503">
        <f t="shared" si="26"/>
        <v>13.966766701456176</v>
      </c>
    </row>
    <row r="504" spans="7:9" ht="13.5">
      <c r="G504">
        <f t="shared" si="25"/>
        <v>8.333333333333327</v>
      </c>
      <c r="H504" s="1">
        <f t="shared" si="24"/>
        <v>14.095760221444964</v>
      </c>
      <c r="I504">
        <f t="shared" si="26"/>
        <v>13.966766701456176</v>
      </c>
    </row>
    <row r="505" spans="7:9" ht="13.5">
      <c r="G505">
        <f t="shared" si="25"/>
        <v>8.349999999999994</v>
      </c>
      <c r="H505" s="1">
        <f t="shared" si="24"/>
        <v>14.083207775808399</v>
      </c>
      <c r="I505">
        <f t="shared" si="26"/>
        <v>13.966766701456176</v>
      </c>
    </row>
    <row r="506" spans="7:9" ht="13.5">
      <c r="G506">
        <f t="shared" si="25"/>
        <v>8.366666666666662</v>
      </c>
      <c r="H506" s="1">
        <f t="shared" si="24"/>
        <v>14.0705775917816</v>
      </c>
      <c r="I506">
        <f t="shared" si="26"/>
        <v>13.966766701456176</v>
      </c>
    </row>
    <row r="507" spans="7:9" ht="13.5">
      <c r="G507">
        <f t="shared" si="25"/>
        <v>8.38333333333333</v>
      </c>
      <c r="H507" s="1">
        <f t="shared" si="24"/>
        <v>14.057869909825065</v>
      </c>
      <c r="I507">
        <f t="shared" si="26"/>
        <v>13.966766701456176</v>
      </c>
    </row>
    <row r="508" spans="7:9" ht="13.5">
      <c r="G508">
        <f t="shared" si="25"/>
        <v>8.399999999999997</v>
      </c>
      <c r="H508" s="1">
        <f t="shared" si="24"/>
        <v>14.04508497187474</v>
      </c>
      <c r="I508">
        <f t="shared" si="26"/>
        <v>13.966766701456176</v>
      </c>
    </row>
    <row r="509" spans="7:9" ht="13.5">
      <c r="G509">
        <f t="shared" si="25"/>
        <v>8.416666666666664</v>
      </c>
      <c r="H509" s="1">
        <f t="shared" si="24"/>
        <v>14.032223021337416</v>
      </c>
      <c r="I509">
        <f t="shared" si="26"/>
        <v>13.966766701456176</v>
      </c>
    </row>
    <row r="510" spans="7:9" ht="13.5">
      <c r="G510">
        <f t="shared" si="25"/>
        <v>8.433333333333332</v>
      </c>
      <c r="H510" s="1">
        <f t="shared" si="24"/>
        <v>14.019284303086089</v>
      </c>
      <c r="I510">
        <f t="shared" si="26"/>
        <v>13.966766701456176</v>
      </c>
    </row>
    <row r="511" spans="7:9" ht="13.5">
      <c r="G511">
        <f t="shared" si="25"/>
        <v>8.45</v>
      </c>
      <c r="H511" s="1">
        <f t="shared" si="24"/>
        <v>14.006269063455305</v>
      </c>
      <c r="I511">
        <f t="shared" si="26"/>
        <v>13.966766701456176</v>
      </c>
    </row>
    <row r="512" spans="7:9" ht="13.5">
      <c r="G512">
        <f t="shared" si="25"/>
        <v>8.466666666666667</v>
      </c>
      <c r="H512" s="1">
        <f t="shared" si="24"/>
        <v>13.993177550236464</v>
      </c>
      <c r="I512">
        <f t="shared" si="26"/>
        <v>13.966766701456176</v>
      </c>
    </row>
    <row r="513" spans="7:9" ht="13.5">
      <c r="G513">
        <f t="shared" si="25"/>
        <v>8.483333333333334</v>
      </c>
      <c r="H513" s="1">
        <f t="shared" si="24"/>
        <v>13.98001001267311</v>
      </c>
      <c r="I513">
        <f t="shared" si="26"/>
        <v>13.966766701456176</v>
      </c>
    </row>
    <row r="514" spans="7:9" ht="13.5">
      <c r="G514">
        <f t="shared" si="25"/>
        <v>8.500000000000002</v>
      </c>
      <c r="H514" s="1">
        <f t="shared" si="24"/>
        <v>13.966766701456175</v>
      </c>
      <c r="I514">
        <f t="shared" si="26"/>
        <v>13.966766701456176</v>
      </c>
    </row>
    <row r="515" spans="7:9" ht="13.5">
      <c r="G515">
        <f t="shared" si="25"/>
        <v>8.51666666666667</v>
      </c>
      <c r="H515" s="1">
        <f t="shared" si="24"/>
        <v>13.953447868719214</v>
      </c>
      <c r="I515">
        <f t="shared" si="26"/>
        <v>13.966766701456176</v>
      </c>
    </row>
    <row r="516" spans="7:9" ht="13.5">
      <c r="G516">
        <f t="shared" si="25"/>
        <v>8.533333333333337</v>
      </c>
      <c r="H516" s="1">
        <f aca="true" t="shared" si="27" ref="H516:H579">Mean+SIN(G516*2*PI()/24)*Amplitude/2</f>
        <v>13.940053768033607</v>
      </c>
      <c r="I516">
        <f t="shared" si="26"/>
        <v>13.966766701456176</v>
      </c>
    </row>
    <row r="517" spans="7:9" ht="13.5">
      <c r="G517">
        <f t="shared" si="25"/>
        <v>8.550000000000004</v>
      </c>
      <c r="H517" s="1">
        <f t="shared" si="27"/>
        <v>13.926584654403722</v>
      </c>
      <c r="I517">
        <f t="shared" si="26"/>
        <v>13.966766701456176</v>
      </c>
    </row>
    <row r="518" spans="7:9" ht="13.5">
      <c r="G518">
        <f aca="true" t="shared" si="28" ref="G518:G581">G517+1/60</f>
        <v>8.566666666666672</v>
      </c>
      <c r="H518" s="1">
        <f t="shared" si="27"/>
        <v>13.913040784262066</v>
      </c>
      <c r="I518">
        <f aca="true" t="shared" si="29" ref="I518:I581">LOOKUP(G518,$C$4:$C$29,$E$4:$E$29)</f>
        <v>13.966766701456176</v>
      </c>
    </row>
    <row r="519" spans="7:9" ht="13.5">
      <c r="G519">
        <f t="shared" si="28"/>
        <v>8.58333333333334</v>
      </c>
      <c r="H519" s="1">
        <f t="shared" si="27"/>
        <v>13.899422415464404</v>
      </c>
      <c r="I519">
        <f t="shared" si="29"/>
        <v>13.966766701456176</v>
      </c>
    </row>
    <row r="520" spans="7:9" ht="13.5">
      <c r="G520">
        <f t="shared" si="28"/>
        <v>8.600000000000007</v>
      </c>
      <c r="H520" s="1">
        <f t="shared" si="27"/>
        <v>13.88572980728485</v>
      </c>
      <c r="I520">
        <f t="shared" si="29"/>
        <v>13.966766701456176</v>
      </c>
    </row>
    <row r="521" spans="7:9" ht="13.5">
      <c r="G521">
        <f t="shared" si="28"/>
        <v>8.616666666666674</v>
      </c>
      <c r="H521" s="1">
        <f t="shared" si="27"/>
        <v>13.87196322041092</v>
      </c>
      <c r="I521">
        <f t="shared" si="29"/>
        <v>13.966766701456176</v>
      </c>
    </row>
    <row r="522" spans="7:9" ht="13.5">
      <c r="G522">
        <f t="shared" si="28"/>
        <v>8.633333333333342</v>
      </c>
      <c r="H522" s="1">
        <f t="shared" si="27"/>
        <v>13.858122916938594</v>
      </c>
      <c r="I522">
        <f t="shared" si="29"/>
        <v>13.966766701456176</v>
      </c>
    </row>
    <row r="523" spans="7:9" ht="13.5">
      <c r="G523">
        <f t="shared" si="28"/>
        <v>8.65000000000001</v>
      </c>
      <c r="H523" s="1">
        <f t="shared" si="27"/>
        <v>13.844209160367289</v>
      </c>
      <c r="I523">
        <f t="shared" si="29"/>
        <v>13.966766701456176</v>
      </c>
    </row>
    <row r="524" spans="7:9" ht="13.5">
      <c r="G524">
        <f t="shared" si="28"/>
        <v>8.666666666666677</v>
      </c>
      <c r="H524" s="1">
        <f t="shared" si="27"/>
        <v>13.830222215594882</v>
      </c>
      <c r="I524">
        <f t="shared" si="29"/>
        <v>13.966766701456176</v>
      </c>
    </row>
    <row r="525" spans="7:9" ht="13.5">
      <c r="G525">
        <f t="shared" si="28"/>
        <v>8.683333333333344</v>
      </c>
      <c r="H525" s="1">
        <f t="shared" si="27"/>
        <v>13.816162348912634</v>
      </c>
      <c r="I525">
        <f t="shared" si="29"/>
        <v>13.966766701456176</v>
      </c>
    </row>
    <row r="526" spans="7:9" ht="13.5">
      <c r="G526">
        <f t="shared" si="28"/>
        <v>8.700000000000012</v>
      </c>
      <c r="H526" s="1">
        <f t="shared" si="27"/>
        <v>13.802029828000144</v>
      </c>
      <c r="I526">
        <f t="shared" si="29"/>
        <v>13.966766701456176</v>
      </c>
    </row>
    <row r="527" spans="7:9" ht="13.5">
      <c r="G527">
        <f t="shared" si="28"/>
        <v>8.71666666666668</v>
      </c>
      <c r="H527" s="1">
        <f t="shared" si="27"/>
        <v>13.787824921920237</v>
      </c>
      <c r="I527">
        <f t="shared" si="29"/>
        <v>13.966766701456176</v>
      </c>
    </row>
    <row r="528" spans="7:9" ht="13.5">
      <c r="G528">
        <f t="shared" si="28"/>
        <v>8.733333333333347</v>
      </c>
      <c r="H528" s="1">
        <f t="shared" si="27"/>
        <v>13.773547901113849</v>
      </c>
      <c r="I528">
        <f t="shared" si="29"/>
        <v>13.966766701456176</v>
      </c>
    </row>
    <row r="529" spans="7:9" ht="13.5">
      <c r="G529">
        <f t="shared" si="28"/>
        <v>8.750000000000014</v>
      </c>
      <c r="H529" s="1">
        <f t="shared" si="27"/>
        <v>13.759199037394875</v>
      </c>
      <c r="I529">
        <f t="shared" si="29"/>
        <v>13.966766701456176</v>
      </c>
    </row>
    <row r="530" spans="7:9" ht="13.5">
      <c r="G530">
        <f t="shared" si="28"/>
        <v>8.766666666666682</v>
      </c>
      <c r="H530" s="1">
        <f t="shared" si="27"/>
        <v>13.744778603944997</v>
      </c>
      <c r="I530">
        <f t="shared" si="29"/>
        <v>13.966766701456176</v>
      </c>
    </row>
    <row r="531" spans="7:9" ht="13.5">
      <c r="G531">
        <f t="shared" si="28"/>
        <v>8.78333333333335</v>
      </c>
      <c r="H531" s="1">
        <f t="shared" si="27"/>
        <v>13.730286875308485</v>
      </c>
      <c r="I531">
        <f t="shared" si="29"/>
        <v>13.966766701456176</v>
      </c>
    </row>
    <row r="532" spans="7:9" ht="13.5">
      <c r="G532">
        <f t="shared" si="28"/>
        <v>8.800000000000017</v>
      </c>
      <c r="H532" s="1">
        <f t="shared" si="27"/>
        <v>13.715724127386956</v>
      </c>
      <c r="I532">
        <f t="shared" si="29"/>
        <v>13.966766701456176</v>
      </c>
    </row>
    <row r="533" spans="7:9" ht="13.5">
      <c r="G533">
        <f t="shared" si="28"/>
        <v>8.816666666666684</v>
      </c>
      <c r="H533" s="1">
        <f t="shared" si="27"/>
        <v>13.701090637434145</v>
      </c>
      <c r="I533">
        <f t="shared" si="29"/>
        <v>13.966766701456176</v>
      </c>
    </row>
    <row r="534" spans="7:9" ht="13.5">
      <c r="G534">
        <f t="shared" si="28"/>
        <v>8.833333333333352</v>
      </c>
      <c r="H534" s="1">
        <f t="shared" si="27"/>
        <v>13.686386684050603</v>
      </c>
      <c r="I534">
        <f t="shared" si="29"/>
        <v>13.966766701456176</v>
      </c>
    </row>
    <row r="535" spans="7:9" ht="13.5">
      <c r="G535">
        <f t="shared" si="28"/>
        <v>8.85000000000002</v>
      </c>
      <c r="H535" s="1">
        <f t="shared" si="27"/>
        <v>13.67161254717841</v>
      </c>
      <c r="I535">
        <f t="shared" si="29"/>
        <v>13.966766701456176</v>
      </c>
    </row>
    <row r="536" spans="7:9" ht="13.5">
      <c r="G536">
        <f t="shared" si="28"/>
        <v>8.866666666666687</v>
      </c>
      <c r="H536" s="1">
        <f t="shared" si="27"/>
        <v>13.656768508095833</v>
      </c>
      <c r="I536">
        <f t="shared" si="29"/>
        <v>13.966766701456176</v>
      </c>
    </row>
    <row r="537" spans="7:9" ht="13.5">
      <c r="G537">
        <f t="shared" si="28"/>
        <v>8.883333333333354</v>
      </c>
      <c r="H537" s="1">
        <f t="shared" si="27"/>
        <v>13.641854849411983</v>
      </c>
      <c r="I537">
        <f t="shared" si="29"/>
        <v>13.966766701456176</v>
      </c>
    </row>
    <row r="538" spans="7:9" ht="13.5">
      <c r="G538">
        <f t="shared" si="28"/>
        <v>8.900000000000022</v>
      </c>
      <c r="H538" s="1">
        <f t="shared" si="27"/>
        <v>13.62687185506142</v>
      </c>
      <c r="I538">
        <f t="shared" si="29"/>
        <v>13.966766701456176</v>
      </c>
    </row>
    <row r="539" spans="7:9" ht="13.5">
      <c r="G539">
        <f t="shared" si="28"/>
        <v>8.91666666666669</v>
      </c>
      <c r="H539" s="1">
        <f t="shared" si="27"/>
        <v>13.611819810298758</v>
      </c>
      <c r="I539">
        <f t="shared" si="29"/>
        <v>13.966766701456176</v>
      </c>
    </row>
    <row r="540" spans="7:9" ht="13.5">
      <c r="G540">
        <f t="shared" si="28"/>
        <v>8.933333333333357</v>
      </c>
      <c r="H540" s="1">
        <f t="shared" si="27"/>
        <v>13.596699001693235</v>
      </c>
      <c r="I540">
        <f t="shared" si="29"/>
        <v>13.966766701456176</v>
      </c>
    </row>
    <row r="541" spans="7:9" ht="13.5">
      <c r="G541">
        <f t="shared" si="28"/>
        <v>8.950000000000024</v>
      </c>
      <c r="H541" s="1">
        <f t="shared" si="27"/>
        <v>13.581509717123248</v>
      </c>
      <c r="I541">
        <f t="shared" si="29"/>
        <v>13.966766701456176</v>
      </c>
    </row>
    <row r="542" spans="7:9" ht="13.5">
      <c r="G542">
        <f t="shared" si="28"/>
        <v>8.966666666666692</v>
      </c>
      <c r="H542" s="1">
        <f t="shared" si="27"/>
        <v>13.566252245770887</v>
      </c>
      <c r="I542">
        <f t="shared" si="29"/>
        <v>13.966766701456176</v>
      </c>
    </row>
    <row r="543" spans="7:9" ht="13.5">
      <c r="G543">
        <f t="shared" si="28"/>
        <v>8.98333333333336</v>
      </c>
      <c r="H543" s="1">
        <f t="shared" si="27"/>
        <v>13.550926878116403</v>
      </c>
      <c r="I543">
        <f t="shared" si="29"/>
        <v>13.966766701456176</v>
      </c>
    </row>
    <row r="544" spans="7:9" ht="13.5">
      <c r="G544">
        <f t="shared" si="28"/>
        <v>9.000000000000027</v>
      </c>
      <c r="H544" s="1">
        <f t="shared" si="27"/>
        <v>13.535533905932713</v>
      </c>
      <c r="I544">
        <f t="shared" si="29"/>
        <v>13.043807145043605</v>
      </c>
    </row>
    <row r="545" spans="7:9" ht="13.5">
      <c r="G545">
        <f t="shared" si="28"/>
        <v>9.016666666666694</v>
      </c>
      <c r="H545" s="1">
        <f t="shared" si="27"/>
        <v>13.520073622279817</v>
      </c>
      <c r="I545">
        <f t="shared" si="29"/>
        <v>13.043807145043605</v>
      </c>
    </row>
    <row r="546" spans="7:9" ht="13.5">
      <c r="G546">
        <f t="shared" si="28"/>
        <v>9.033333333333362</v>
      </c>
      <c r="H546" s="1">
        <f t="shared" si="27"/>
        <v>13.504546321499229</v>
      </c>
      <c r="I546">
        <f t="shared" si="29"/>
        <v>13.043807145043605</v>
      </c>
    </row>
    <row r="547" spans="7:9" ht="13.5">
      <c r="G547">
        <f t="shared" si="28"/>
        <v>9.05000000000003</v>
      </c>
      <c r="H547" s="1">
        <f t="shared" si="27"/>
        <v>13.488952299208375</v>
      </c>
      <c r="I547">
        <f t="shared" si="29"/>
        <v>13.043807145043605</v>
      </c>
    </row>
    <row r="548" spans="7:9" ht="13.5">
      <c r="G548">
        <f t="shared" si="28"/>
        <v>9.066666666666697</v>
      </c>
      <c r="H548" s="1">
        <f t="shared" si="27"/>
        <v>13.47329185229496</v>
      </c>
      <c r="I548">
        <f t="shared" si="29"/>
        <v>13.043807145043605</v>
      </c>
    </row>
    <row r="549" spans="7:9" ht="13.5">
      <c r="G549">
        <f t="shared" si="28"/>
        <v>9.083333333333364</v>
      </c>
      <c r="H549" s="1">
        <f t="shared" si="27"/>
        <v>13.457565278911318</v>
      </c>
      <c r="I549">
        <f t="shared" si="29"/>
        <v>13.043807145043605</v>
      </c>
    </row>
    <row r="550" spans="7:9" ht="13.5">
      <c r="G550">
        <f t="shared" si="28"/>
        <v>9.100000000000032</v>
      </c>
      <c r="H550" s="1">
        <f t="shared" si="27"/>
        <v>13.44177287846874</v>
      </c>
      <c r="I550">
        <f t="shared" si="29"/>
        <v>13.043807145043605</v>
      </c>
    </row>
    <row r="551" spans="7:9" ht="13.5">
      <c r="G551">
        <f t="shared" si="28"/>
        <v>9.1166666666667</v>
      </c>
      <c r="H551" s="1">
        <f t="shared" si="27"/>
        <v>13.425914951631766</v>
      </c>
      <c r="I551">
        <f t="shared" si="29"/>
        <v>13.043807145043605</v>
      </c>
    </row>
    <row r="552" spans="7:9" ht="13.5">
      <c r="G552">
        <f t="shared" si="28"/>
        <v>9.133333333333367</v>
      </c>
      <c r="H552" s="1">
        <f t="shared" si="27"/>
        <v>13.40999180031246</v>
      </c>
      <c r="I552">
        <f t="shared" si="29"/>
        <v>13.043807145043605</v>
      </c>
    </row>
    <row r="553" spans="7:9" ht="13.5">
      <c r="G553">
        <f t="shared" si="28"/>
        <v>9.150000000000034</v>
      </c>
      <c r="H553" s="1">
        <f t="shared" si="27"/>
        <v>13.394003727664678</v>
      </c>
      <c r="I553">
        <f t="shared" si="29"/>
        <v>13.043807145043605</v>
      </c>
    </row>
    <row r="554" spans="7:9" ht="13.5">
      <c r="G554">
        <f t="shared" si="28"/>
        <v>9.166666666666702</v>
      </c>
      <c r="H554" s="1">
        <f t="shared" si="27"/>
        <v>13.377951038078267</v>
      </c>
      <c r="I554">
        <f t="shared" si="29"/>
        <v>13.043807145043605</v>
      </c>
    </row>
    <row r="555" spans="7:9" ht="13.5">
      <c r="G555">
        <f t="shared" si="28"/>
        <v>9.183333333333369</v>
      </c>
      <c r="H555" s="1">
        <f t="shared" si="27"/>
        <v>13.361834037173306</v>
      </c>
      <c r="I555">
        <f t="shared" si="29"/>
        <v>13.043807145043605</v>
      </c>
    </row>
    <row r="556" spans="7:9" ht="13.5">
      <c r="G556">
        <f t="shared" si="28"/>
        <v>9.200000000000037</v>
      </c>
      <c r="H556" s="1">
        <f t="shared" si="27"/>
        <v>13.345653031794257</v>
      </c>
      <c r="I556">
        <f t="shared" si="29"/>
        <v>13.043807145043605</v>
      </c>
    </row>
    <row r="557" spans="7:9" ht="13.5">
      <c r="G557">
        <f t="shared" si="28"/>
        <v>9.216666666666704</v>
      </c>
      <c r="H557" s="1">
        <f t="shared" si="27"/>
        <v>13.329408330004135</v>
      </c>
      <c r="I557">
        <f t="shared" si="29"/>
        <v>13.043807145043605</v>
      </c>
    </row>
    <row r="558" spans="7:9" ht="13.5">
      <c r="G558">
        <f t="shared" si="28"/>
        <v>9.233333333333372</v>
      </c>
      <c r="H558" s="1">
        <f t="shared" si="27"/>
        <v>13.31310024107865</v>
      </c>
      <c r="I558">
        <f t="shared" si="29"/>
        <v>13.043807145043605</v>
      </c>
    </row>
    <row r="559" spans="7:9" ht="13.5">
      <c r="G559">
        <f t="shared" si="28"/>
        <v>9.250000000000039</v>
      </c>
      <c r="H559" s="1">
        <f t="shared" si="27"/>
        <v>13.296729075500306</v>
      </c>
      <c r="I559">
        <f t="shared" si="29"/>
        <v>13.043807145043605</v>
      </c>
    </row>
    <row r="560" spans="7:9" ht="13.5">
      <c r="G560">
        <f t="shared" si="28"/>
        <v>9.266666666666707</v>
      </c>
      <c r="H560" s="1">
        <f t="shared" si="27"/>
        <v>13.280295144952499</v>
      </c>
      <c r="I560">
        <f t="shared" si="29"/>
        <v>13.043807145043605</v>
      </c>
    </row>
    <row r="561" spans="7:9" ht="13.5">
      <c r="G561">
        <f t="shared" si="28"/>
        <v>9.283333333333374</v>
      </c>
      <c r="H561" s="1">
        <f t="shared" si="27"/>
        <v>13.26379876231357</v>
      </c>
      <c r="I561">
        <f t="shared" si="29"/>
        <v>13.043807145043605</v>
      </c>
    </row>
    <row r="562" spans="7:9" ht="13.5">
      <c r="G562">
        <f t="shared" si="28"/>
        <v>9.300000000000042</v>
      </c>
      <c r="H562" s="1">
        <f t="shared" si="27"/>
        <v>13.247240241650879</v>
      </c>
      <c r="I562">
        <f t="shared" si="29"/>
        <v>13.043807145043605</v>
      </c>
    </row>
    <row r="563" spans="7:9" ht="13.5">
      <c r="G563">
        <f t="shared" si="28"/>
        <v>9.316666666666709</v>
      </c>
      <c r="H563" s="1">
        <f t="shared" si="27"/>
        <v>13.230619898214776</v>
      </c>
      <c r="I563">
        <f t="shared" si="29"/>
        <v>13.043807145043605</v>
      </c>
    </row>
    <row r="564" spans="7:9" ht="13.5">
      <c r="G564">
        <f t="shared" si="28"/>
        <v>9.333333333333377</v>
      </c>
      <c r="H564" s="1">
        <f t="shared" si="27"/>
        <v>13.213938048432652</v>
      </c>
      <c r="I564">
        <f t="shared" si="29"/>
        <v>13.043807145043605</v>
      </c>
    </row>
    <row r="565" spans="7:9" ht="13.5">
      <c r="G565">
        <f t="shared" si="28"/>
        <v>9.350000000000044</v>
      </c>
      <c r="H565" s="1">
        <f t="shared" si="27"/>
        <v>13.19719500990288</v>
      </c>
      <c r="I565">
        <f t="shared" si="29"/>
        <v>13.043807145043605</v>
      </c>
    </row>
    <row r="566" spans="7:9" ht="13.5">
      <c r="G566">
        <f t="shared" si="28"/>
        <v>9.366666666666712</v>
      </c>
      <c r="H566" s="1">
        <f t="shared" si="27"/>
        <v>13.180391101388775</v>
      </c>
      <c r="I566">
        <f t="shared" si="29"/>
        <v>13.043807145043605</v>
      </c>
    </row>
    <row r="567" spans="7:9" ht="13.5">
      <c r="G567">
        <f t="shared" si="28"/>
        <v>9.383333333333379</v>
      </c>
      <c r="H567" s="1">
        <f t="shared" si="27"/>
        <v>13.163526642812535</v>
      </c>
      <c r="I567">
        <f t="shared" si="29"/>
        <v>13.043807145043605</v>
      </c>
    </row>
    <row r="568" spans="7:9" ht="13.5">
      <c r="G568">
        <f t="shared" si="28"/>
        <v>9.400000000000047</v>
      </c>
      <c r="H568" s="1">
        <f t="shared" si="27"/>
        <v>13.14660195524914</v>
      </c>
      <c r="I568">
        <f t="shared" si="29"/>
        <v>13.043807145043605</v>
      </c>
    </row>
    <row r="569" spans="7:9" ht="13.5">
      <c r="G569">
        <f t="shared" si="28"/>
        <v>9.416666666666714</v>
      </c>
      <c r="H569" s="1">
        <f t="shared" si="27"/>
        <v>13.129617360920248</v>
      </c>
      <c r="I569">
        <f t="shared" si="29"/>
        <v>13.043807145043605</v>
      </c>
    </row>
    <row r="570" spans="7:9" ht="13.5">
      <c r="G570">
        <f t="shared" si="28"/>
        <v>9.433333333333382</v>
      </c>
      <c r="H570" s="1">
        <f t="shared" si="27"/>
        <v>13.112573183188049</v>
      </c>
      <c r="I570">
        <f t="shared" si="29"/>
        <v>13.043807145043605</v>
      </c>
    </row>
    <row r="571" spans="7:9" ht="13.5">
      <c r="G571">
        <f t="shared" si="28"/>
        <v>9.450000000000049</v>
      </c>
      <c r="H571" s="1">
        <f t="shared" si="27"/>
        <v>13.09546974654912</v>
      </c>
      <c r="I571">
        <f t="shared" si="29"/>
        <v>13.043807145043605</v>
      </c>
    </row>
    <row r="572" spans="7:9" ht="13.5">
      <c r="G572">
        <f t="shared" si="28"/>
        <v>9.466666666666717</v>
      </c>
      <c r="H572" s="1">
        <f t="shared" si="27"/>
        <v>13.078307376628239</v>
      </c>
      <c r="I572">
        <f t="shared" si="29"/>
        <v>13.043807145043605</v>
      </c>
    </row>
    <row r="573" spans="7:9" ht="13.5">
      <c r="G573">
        <f t="shared" si="28"/>
        <v>9.483333333333384</v>
      </c>
      <c r="H573" s="1">
        <f t="shared" si="27"/>
        <v>13.061086400172195</v>
      </c>
      <c r="I573">
        <f t="shared" si="29"/>
        <v>13.043807145043605</v>
      </c>
    </row>
    <row r="574" spans="7:9" ht="13.5">
      <c r="G574">
        <f t="shared" si="28"/>
        <v>9.500000000000052</v>
      </c>
      <c r="H574" s="1">
        <f t="shared" si="27"/>
        <v>13.04380714504355</v>
      </c>
      <c r="I574">
        <f t="shared" si="29"/>
        <v>13.043807145043605</v>
      </c>
    </row>
    <row r="575" spans="7:9" ht="13.5">
      <c r="G575">
        <f t="shared" si="28"/>
        <v>9.516666666666719</v>
      </c>
      <c r="H575" s="1">
        <f t="shared" si="27"/>
        <v>13.026469940214417</v>
      </c>
      <c r="I575">
        <f t="shared" si="29"/>
        <v>13.043807145043605</v>
      </c>
    </row>
    <row r="576" spans="7:9" ht="13.5">
      <c r="G576">
        <f t="shared" si="28"/>
        <v>9.533333333333387</v>
      </c>
      <c r="H576" s="1">
        <f t="shared" si="27"/>
        <v>13.009075115760186</v>
      </c>
      <c r="I576">
        <f t="shared" si="29"/>
        <v>13.043807145043605</v>
      </c>
    </row>
    <row r="577" spans="7:9" ht="13.5">
      <c r="G577">
        <f t="shared" si="28"/>
        <v>9.550000000000054</v>
      </c>
      <c r="H577" s="1">
        <f t="shared" si="27"/>
        <v>12.991623002853238</v>
      </c>
      <c r="I577">
        <f t="shared" si="29"/>
        <v>13.043807145043605</v>
      </c>
    </row>
    <row r="578" spans="7:9" ht="13.5">
      <c r="G578">
        <f t="shared" si="28"/>
        <v>9.566666666666721</v>
      </c>
      <c r="H578" s="1">
        <f t="shared" si="27"/>
        <v>12.974113933756648</v>
      </c>
      <c r="I578">
        <f t="shared" si="29"/>
        <v>13.043807145043605</v>
      </c>
    </row>
    <row r="579" spans="7:9" ht="13.5">
      <c r="G579">
        <f t="shared" si="28"/>
        <v>9.583333333333389</v>
      </c>
      <c r="H579" s="1">
        <f t="shared" si="27"/>
        <v>12.956548241817854</v>
      </c>
      <c r="I579">
        <f t="shared" si="29"/>
        <v>13.043807145043605</v>
      </c>
    </row>
    <row r="580" spans="7:9" ht="13.5">
      <c r="G580">
        <f t="shared" si="28"/>
        <v>9.600000000000056</v>
      </c>
      <c r="H580" s="1">
        <f aca="true" t="shared" si="30" ref="H580:H643">Mean+SIN(G580*2*PI()/24)*Amplitude/2</f>
        <v>12.938926261462306</v>
      </c>
      <c r="I580">
        <f t="shared" si="29"/>
        <v>13.043807145043605</v>
      </c>
    </row>
    <row r="581" spans="7:9" ht="13.5">
      <c r="G581">
        <f t="shared" si="28"/>
        <v>9.616666666666724</v>
      </c>
      <c r="H581" s="1">
        <f t="shared" si="30"/>
        <v>12.921248328187112</v>
      </c>
      <c r="I581">
        <f t="shared" si="29"/>
        <v>13.043807145043605</v>
      </c>
    </row>
    <row r="582" spans="7:9" ht="13.5">
      <c r="G582">
        <f aca="true" t="shared" si="31" ref="G582:G645">G581+1/60</f>
        <v>9.633333333333391</v>
      </c>
      <c r="H582" s="1">
        <f t="shared" si="30"/>
        <v>12.903514778554639</v>
      </c>
      <c r="I582">
        <f aca="true" t="shared" si="32" ref="I582:I645">LOOKUP(G582,$C$4:$C$29,$E$4:$E$29)</f>
        <v>13.043807145043605</v>
      </c>
    </row>
    <row r="583" spans="7:9" ht="13.5">
      <c r="G583">
        <f t="shared" si="31"/>
        <v>9.650000000000059</v>
      </c>
      <c r="H583" s="1">
        <f t="shared" si="30"/>
        <v>12.885725950186105</v>
      </c>
      <c r="I583">
        <f t="shared" si="32"/>
        <v>13.043807145043605</v>
      </c>
    </row>
    <row r="584" spans="7:9" ht="13.5">
      <c r="G584">
        <f t="shared" si="31"/>
        <v>9.666666666666726</v>
      </c>
      <c r="H584" s="1">
        <f t="shared" si="30"/>
        <v>12.867882181755167</v>
      </c>
      <c r="I584">
        <f t="shared" si="32"/>
        <v>13.043807145043605</v>
      </c>
    </row>
    <row r="585" spans="7:9" ht="13.5">
      <c r="G585">
        <f t="shared" si="31"/>
        <v>9.683333333333394</v>
      </c>
      <c r="H585" s="1">
        <f t="shared" si="30"/>
        <v>12.84998381298145</v>
      </c>
      <c r="I585">
        <f t="shared" si="32"/>
        <v>13.043807145043605</v>
      </c>
    </row>
    <row r="586" spans="7:9" ht="13.5">
      <c r="G586">
        <f t="shared" si="31"/>
        <v>9.700000000000061</v>
      </c>
      <c r="H586" s="1">
        <f t="shared" si="30"/>
        <v>12.832031184624098</v>
      </c>
      <c r="I586">
        <f t="shared" si="32"/>
        <v>13.043807145043605</v>
      </c>
    </row>
    <row r="587" spans="7:9" ht="13.5">
      <c r="G587">
        <f t="shared" si="31"/>
        <v>9.716666666666729</v>
      </c>
      <c r="H587" s="1">
        <f t="shared" si="30"/>
        <v>12.814024638475276</v>
      </c>
      <c r="I587">
        <f t="shared" si="32"/>
        <v>13.043807145043605</v>
      </c>
    </row>
    <row r="588" spans="7:9" ht="13.5">
      <c r="G588">
        <f t="shared" si="31"/>
        <v>9.733333333333396</v>
      </c>
      <c r="H588" s="1">
        <f t="shared" si="30"/>
        <v>12.795964517353667</v>
      </c>
      <c r="I588">
        <f t="shared" si="32"/>
        <v>13.043807145043605</v>
      </c>
    </row>
    <row r="589" spans="7:9" ht="13.5">
      <c r="G589">
        <f t="shared" si="31"/>
        <v>9.750000000000064</v>
      </c>
      <c r="H589" s="1">
        <f t="shared" si="30"/>
        <v>12.777851165097942</v>
      </c>
      <c r="I589">
        <f t="shared" si="32"/>
        <v>13.043807145043605</v>
      </c>
    </row>
    <row r="590" spans="7:9" ht="13.5">
      <c r="G590">
        <f t="shared" si="31"/>
        <v>9.766666666666731</v>
      </c>
      <c r="H590" s="1">
        <f t="shared" si="30"/>
        <v>12.759684926560222</v>
      </c>
      <c r="I590">
        <f t="shared" si="32"/>
        <v>13.043807145043605</v>
      </c>
    </row>
    <row r="591" spans="7:9" ht="13.5">
      <c r="G591">
        <f t="shared" si="31"/>
        <v>9.783333333333399</v>
      </c>
      <c r="H591" s="1">
        <f t="shared" si="30"/>
        <v>12.741466147599498</v>
      </c>
      <c r="I591">
        <f t="shared" si="32"/>
        <v>13.043807145043605</v>
      </c>
    </row>
    <row r="592" spans="7:9" ht="13.5">
      <c r="G592">
        <f t="shared" si="31"/>
        <v>9.800000000000066</v>
      </c>
      <c r="H592" s="1">
        <f t="shared" si="30"/>
        <v>12.723195175075062</v>
      </c>
      <c r="I592">
        <f t="shared" si="32"/>
        <v>13.043807145043605</v>
      </c>
    </row>
    <row r="593" spans="7:9" ht="13.5">
      <c r="G593">
        <f t="shared" si="31"/>
        <v>9.816666666666734</v>
      </c>
      <c r="H593" s="1">
        <f t="shared" si="30"/>
        <v>12.704872356839896</v>
      </c>
      <c r="I593">
        <f t="shared" si="32"/>
        <v>13.043807145043605</v>
      </c>
    </row>
    <row r="594" spans="7:9" ht="13.5">
      <c r="G594">
        <f t="shared" si="31"/>
        <v>9.833333333333401</v>
      </c>
      <c r="H594" s="1">
        <f t="shared" si="30"/>
        <v>12.686498041734044</v>
      </c>
      <c r="I594">
        <f t="shared" si="32"/>
        <v>13.043807145043605</v>
      </c>
    </row>
    <row r="595" spans="7:9" ht="13.5">
      <c r="G595">
        <f t="shared" si="31"/>
        <v>9.850000000000069</v>
      </c>
      <c r="H595" s="1">
        <f t="shared" si="30"/>
        <v>12.66807257957798</v>
      </c>
      <c r="I595">
        <f t="shared" si="32"/>
        <v>13.043807145043605</v>
      </c>
    </row>
    <row r="596" spans="7:9" ht="13.5">
      <c r="G596">
        <f t="shared" si="31"/>
        <v>9.866666666666736</v>
      </c>
      <c r="H596" s="1">
        <f t="shared" si="30"/>
        <v>12.649596321165948</v>
      </c>
      <c r="I596">
        <f t="shared" si="32"/>
        <v>13.043807145043605</v>
      </c>
    </row>
    <row r="597" spans="7:9" ht="13.5">
      <c r="G597">
        <f t="shared" si="31"/>
        <v>9.883333333333404</v>
      </c>
      <c r="H597" s="1">
        <f t="shared" si="30"/>
        <v>12.63106961825927</v>
      </c>
      <c r="I597">
        <f t="shared" si="32"/>
        <v>13.043807145043605</v>
      </c>
    </row>
    <row r="598" spans="7:9" ht="13.5">
      <c r="G598">
        <f t="shared" si="31"/>
        <v>9.900000000000071</v>
      </c>
      <c r="H598" s="1">
        <f t="shared" si="30"/>
        <v>12.612492823579665</v>
      </c>
      <c r="I598">
        <f t="shared" si="32"/>
        <v>13.043807145043605</v>
      </c>
    </row>
    <row r="599" spans="7:9" ht="13.5">
      <c r="G599">
        <f t="shared" si="31"/>
        <v>9.916666666666739</v>
      </c>
      <c r="H599" s="1">
        <f t="shared" si="30"/>
        <v>12.593866290802527</v>
      </c>
      <c r="I599">
        <f t="shared" si="32"/>
        <v>13.043807145043605</v>
      </c>
    </row>
    <row r="600" spans="7:9" ht="13.5">
      <c r="G600">
        <f t="shared" si="31"/>
        <v>9.933333333333406</v>
      </c>
      <c r="H600" s="1">
        <f t="shared" si="30"/>
        <v>12.57519037455019</v>
      </c>
      <c r="I600">
        <f t="shared" si="32"/>
        <v>13.043807145043605</v>
      </c>
    </row>
    <row r="601" spans="7:9" ht="13.5">
      <c r="G601">
        <f t="shared" si="31"/>
        <v>9.950000000000074</v>
      </c>
      <c r="H601" s="1">
        <f t="shared" si="30"/>
        <v>12.556465430385177</v>
      </c>
      <c r="I601">
        <f t="shared" si="32"/>
        <v>13.043807145043605</v>
      </c>
    </row>
    <row r="602" spans="7:9" ht="13.5">
      <c r="G602">
        <f t="shared" si="31"/>
        <v>9.966666666666741</v>
      </c>
      <c r="H602" s="1">
        <f t="shared" si="30"/>
        <v>12.537691814803438</v>
      </c>
      <c r="I602">
        <f t="shared" si="32"/>
        <v>13.043807145043605</v>
      </c>
    </row>
    <row r="603" spans="7:9" ht="13.5">
      <c r="G603">
        <f t="shared" si="31"/>
        <v>9.983333333333409</v>
      </c>
      <c r="H603" s="1">
        <f t="shared" si="30"/>
        <v>12.518869885227545</v>
      </c>
      <c r="I603">
        <f t="shared" si="32"/>
        <v>13.043807145043605</v>
      </c>
    </row>
    <row r="604" spans="7:9" ht="13.5">
      <c r="G604">
        <f t="shared" si="31"/>
        <v>10.000000000000076</v>
      </c>
      <c r="H604" s="1">
        <f t="shared" si="30"/>
        <v>12.499999999999913</v>
      </c>
      <c r="I604">
        <f t="shared" si="32"/>
        <v>11.91341716182545</v>
      </c>
    </row>
    <row r="605" spans="7:9" ht="13.5">
      <c r="G605">
        <f t="shared" si="31"/>
        <v>10.016666666666744</v>
      </c>
      <c r="H605" s="1">
        <f t="shared" si="30"/>
        <v>12.481082518375953</v>
      </c>
      <c r="I605">
        <f t="shared" si="32"/>
        <v>11.91341716182545</v>
      </c>
    </row>
    <row r="606" spans="7:9" ht="13.5">
      <c r="G606">
        <f t="shared" si="31"/>
        <v>10.033333333333411</v>
      </c>
      <c r="H606" s="1">
        <f t="shared" si="30"/>
        <v>12.462117800517246</v>
      </c>
      <c r="I606">
        <f t="shared" si="32"/>
        <v>11.91341716182545</v>
      </c>
    </row>
    <row r="607" spans="7:9" ht="13.5">
      <c r="G607">
        <f t="shared" si="31"/>
        <v>10.050000000000079</v>
      </c>
      <c r="H607" s="1">
        <f t="shared" si="30"/>
        <v>12.443106207484686</v>
      </c>
      <c r="I607">
        <f t="shared" si="32"/>
        <v>11.91341716182545</v>
      </c>
    </row>
    <row r="608" spans="7:9" ht="13.5">
      <c r="G608">
        <f t="shared" si="31"/>
        <v>10.066666666666746</v>
      </c>
      <c r="H608" s="1">
        <f t="shared" si="30"/>
        <v>12.424048101231595</v>
      </c>
      <c r="I608">
        <f t="shared" si="32"/>
        <v>11.91341716182545</v>
      </c>
    </row>
    <row r="609" spans="7:9" ht="13.5">
      <c r="G609">
        <f t="shared" si="31"/>
        <v>10.083333333333414</v>
      </c>
      <c r="H609" s="1">
        <f t="shared" si="30"/>
        <v>12.404943844596847</v>
      </c>
      <c r="I609">
        <f t="shared" si="32"/>
        <v>11.91341716182545</v>
      </c>
    </row>
    <row r="610" spans="7:9" ht="13.5">
      <c r="G610">
        <f t="shared" si="31"/>
        <v>10.100000000000081</v>
      </c>
      <c r="H610" s="1">
        <f t="shared" si="30"/>
        <v>12.38579380129795</v>
      </c>
      <c r="I610">
        <f t="shared" si="32"/>
        <v>11.91341716182545</v>
      </c>
    </row>
    <row r="611" spans="7:9" ht="13.5">
      <c r="G611">
        <f t="shared" si="31"/>
        <v>10.116666666666749</v>
      </c>
      <c r="H611" s="1">
        <f t="shared" si="30"/>
        <v>12.366598335924124</v>
      </c>
      <c r="I611">
        <f t="shared" si="32"/>
        <v>11.91341716182545</v>
      </c>
    </row>
    <row r="612" spans="7:9" ht="13.5">
      <c r="G612">
        <f t="shared" si="31"/>
        <v>10.133333333333416</v>
      </c>
      <c r="H612" s="1">
        <f t="shared" si="30"/>
        <v>12.347357813929356</v>
      </c>
      <c r="I612">
        <f t="shared" si="32"/>
        <v>11.91341716182545</v>
      </c>
    </row>
    <row r="613" spans="7:9" ht="13.5">
      <c r="G613">
        <f t="shared" si="31"/>
        <v>10.150000000000084</v>
      </c>
      <c r="H613" s="1">
        <f t="shared" si="30"/>
        <v>12.328072601625461</v>
      </c>
      <c r="I613">
        <f t="shared" si="32"/>
        <v>11.91341716182545</v>
      </c>
    </row>
    <row r="614" spans="7:9" ht="13.5">
      <c r="G614">
        <f t="shared" si="31"/>
        <v>10.166666666666751</v>
      </c>
      <c r="H614" s="1">
        <f t="shared" si="30"/>
        <v>12.308743066175072</v>
      </c>
      <c r="I614">
        <f t="shared" si="32"/>
        <v>11.91341716182545</v>
      </c>
    </row>
    <row r="615" spans="7:9" ht="13.5">
      <c r="G615">
        <f t="shared" si="31"/>
        <v>10.183333333333419</v>
      </c>
      <c r="H615" s="1">
        <f t="shared" si="30"/>
        <v>12.289369575584685</v>
      </c>
      <c r="I615">
        <f t="shared" si="32"/>
        <v>11.91341716182545</v>
      </c>
    </row>
    <row r="616" spans="7:9" ht="13.5">
      <c r="G616">
        <f t="shared" si="31"/>
        <v>10.200000000000086</v>
      </c>
      <c r="H616" s="1">
        <f t="shared" si="30"/>
        <v>12.269952498697634</v>
      </c>
      <c r="I616">
        <f t="shared" si="32"/>
        <v>11.91341716182545</v>
      </c>
    </row>
    <row r="617" spans="7:9" ht="13.5">
      <c r="G617">
        <f t="shared" si="31"/>
        <v>10.216666666666754</v>
      </c>
      <c r="H617" s="1">
        <f t="shared" si="30"/>
        <v>12.250492205187074</v>
      </c>
      <c r="I617">
        <f t="shared" si="32"/>
        <v>11.91341716182545</v>
      </c>
    </row>
    <row r="618" spans="7:9" ht="13.5">
      <c r="G618">
        <f t="shared" si="31"/>
        <v>10.233333333333421</v>
      </c>
      <c r="H618" s="1">
        <f t="shared" si="30"/>
        <v>12.230989065548941</v>
      </c>
      <c r="I618">
        <f t="shared" si="32"/>
        <v>11.91341716182545</v>
      </c>
    </row>
    <row r="619" spans="7:9" ht="13.5">
      <c r="G619">
        <f t="shared" si="31"/>
        <v>10.250000000000089</v>
      </c>
      <c r="H619" s="1">
        <f t="shared" si="30"/>
        <v>12.211443451094901</v>
      </c>
      <c r="I619">
        <f t="shared" si="32"/>
        <v>11.91341716182545</v>
      </c>
    </row>
    <row r="620" spans="7:9" ht="13.5">
      <c r="G620">
        <f t="shared" si="31"/>
        <v>10.266666666666756</v>
      </c>
      <c r="H620" s="1">
        <f t="shared" si="30"/>
        <v>12.191855733945282</v>
      </c>
      <c r="I620">
        <f t="shared" si="32"/>
        <v>11.91341716182545</v>
      </c>
    </row>
    <row r="621" spans="7:9" ht="13.5">
      <c r="G621">
        <f t="shared" si="31"/>
        <v>10.283333333333424</v>
      </c>
      <c r="H621" s="1">
        <f t="shared" si="30"/>
        <v>12.17222628702198</v>
      </c>
      <c r="I621">
        <f t="shared" si="32"/>
        <v>11.91341716182545</v>
      </c>
    </row>
    <row r="622" spans="7:9" ht="13.5">
      <c r="G622">
        <f t="shared" si="31"/>
        <v>10.300000000000091</v>
      </c>
      <c r="H622" s="1">
        <f t="shared" si="30"/>
        <v>12.152555484041368</v>
      </c>
      <c r="I622">
        <f t="shared" si="32"/>
        <v>11.91341716182545</v>
      </c>
    </row>
    <row r="623" spans="7:9" ht="13.5">
      <c r="G623">
        <f t="shared" si="31"/>
        <v>10.316666666666759</v>
      </c>
      <c r="H623" s="1">
        <f t="shared" si="30"/>
        <v>12.132843699507182</v>
      </c>
      <c r="I623">
        <f t="shared" si="32"/>
        <v>11.91341716182545</v>
      </c>
    </row>
    <row r="624" spans="7:9" ht="13.5">
      <c r="G624">
        <f t="shared" si="31"/>
        <v>10.333333333333426</v>
      </c>
      <c r="H624" s="1">
        <f t="shared" si="30"/>
        <v>12.113091308703389</v>
      </c>
      <c r="I624">
        <f t="shared" si="32"/>
        <v>11.91341716182545</v>
      </c>
    </row>
    <row r="625" spans="7:9" ht="13.5">
      <c r="G625">
        <f t="shared" si="31"/>
        <v>10.350000000000094</v>
      </c>
      <c r="H625" s="1">
        <f t="shared" si="30"/>
        <v>12.093298687687028</v>
      </c>
      <c r="I625">
        <f t="shared" si="32"/>
        <v>11.91341716182545</v>
      </c>
    </row>
    <row r="626" spans="7:9" ht="13.5">
      <c r="G626">
        <f t="shared" si="31"/>
        <v>10.366666666666761</v>
      </c>
      <c r="H626" s="1">
        <f t="shared" si="30"/>
        <v>12.073466213281083</v>
      </c>
      <c r="I626">
        <f t="shared" si="32"/>
        <v>11.91341716182545</v>
      </c>
    </row>
    <row r="627" spans="7:9" ht="13.5">
      <c r="G627">
        <f t="shared" si="31"/>
        <v>10.383333333333429</v>
      </c>
      <c r="H627" s="1">
        <f t="shared" si="30"/>
        <v>12.053594263067273</v>
      </c>
      <c r="I627">
        <f t="shared" si="32"/>
        <v>11.91341716182545</v>
      </c>
    </row>
    <row r="628" spans="7:9" ht="13.5">
      <c r="G628">
        <f t="shared" si="31"/>
        <v>10.400000000000096</v>
      </c>
      <c r="H628" s="1">
        <f t="shared" si="30"/>
        <v>12.033683215378884</v>
      </c>
      <c r="I628">
        <f t="shared" si="32"/>
        <v>11.91341716182545</v>
      </c>
    </row>
    <row r="629" spans="7:9" ht="13.5">
      <c r="G629">
        <f t="shared" si="31"/>
        <v>10.416666666666764</v>
      </c>
      <c r="H629" s="1">
        <f t="shared" si="30"/>
        <v>12.013733449293571</v>
      </c>
      <c r="I629">
        <f t="shared" si="32"/>
        <v>11.91341716182545</v>
      </c>
    </row>
    <row r="630" spans="7:9" ht="13.5">
      <c r="G630">
        <f t="shared" si="31"/>
        <v>10.433333333333431</v>
      </c>
      <c r="H630" s="1">
        <f t="shared" si="30"/>
        <v>11.993745344626115</v>
      </c>
      <c r="I630">
        <f t="shared" si="32"/>
        <v>11.91341716182545</v>
      </c>
    </row>
    <row r="631" spans="7:9" ht="13.5">
      <c r="G631">
        <f t="shared" si="31"/>
        <v>10.450000000000099</v>
      </c>
      <c r="H631" s="1">
        <f t="shared" si="30"/>
        <v>11.973719281921216</v>
      </c>
      <c r="I631">
        <f t="shared" si="32"/>
        <v>11.91341716182545</v>
      </c>
    </row>
    <row r="632" spans="7:9" ht="13.5">
      <c r="G632">
        <f t="shared" si="31"/>
        <v>10.466666666666766</v>
      </c>
      <c r="H632" s="1">
        <f t="shared" si="30"/>
        <v>11.953655642446249</v>
      </c>
      <c r="I632">
        <f t="shared" si="32"/>
        <v>11.91341716182545</v>
      </c>
    </row>
    <row r="633" spans="7:9" ht="13.5">
      <c r="G633">
        <f t="shared" si="31"/>
        <v>10.483333333333434</v>
      </c>
      <c r="H633" s="1">
        <f t="shared" si="30"/>
        <v>11.933554808183983</v>
      </c>
      <c r="I633">
        <f t="shared" si="32"/>
        <v>11.91341716182545</v>
      </c>
    </row>
    <row r="634" spans="7:9" ht="13.5">
      <c r="G634">
        <f t="shared" si="31"/>
        <v>10.500000000000101</v>
      </c>
      <c r="H634" s="1">
        <f t="shared" si="30"/>
        <v>11.913417161825326</v>
      </c>
      <c r="I634">
        <f t="shared" si="32"/>
        <v>11.91341716182545</v>
      </c>
    </row>
    <row r="635" spans="7:9" ht="13.5">
      <c r="G635">
        <f t="shared" si="31"/>
        <v>10.516666666666769</v>
      </c>
      <c r="H635" s="1">
        <f t="shared" si="30"/>
        <v>11.893243086762041</v>
      </c>
      <c r="I635">
        <f t="shared" si="32"/>
        <v>11.91341716182545</v>
      </c>
    </row>
    <row r="636" spans="7:9" ht="13.5">
      <c r="G636">
        <f t="shared" si="31"/>
        <v>10.533333333333436</v>
      </c>
      <c r="H636" s="1">
        <f t="shared" si="30"/>
        <v>11.873032967079435</v>
      </c>
      <c r="I636">
        <f t="shared" si="32"/>
        <v>11.91341716182545</v>
      </c>
    </row>
    <row r="637" spans="7:9" ht="13.5">
      <c r="G637">
        <f t="shared" si="31"/>
        <v>10.550000000000104</v>
      </c>
      <c r="H637" s="1">
        <f t="shared" si="30"/>
        <v>11.852787187549058</v>
      </c>
      <c r="I637">
        <f t="shared" si="32"/>
        <v>11.91341716182545</v>
      </c>
    </row>
    <row r="638" spans="7:9" ht="13.5">
      <c r="G638">
        <f t="shared" si="31"/>
        <v>10.566666666666771</v>
      </c>
      <c r="H638" s="1">
        <f t="shared" si="30"/>
        <v>11.83250613362136</v>
      </c>
      <c r="I638">
        <f t="shared" si="32"/>
        <v>11.91341716182545</v>
      </c>
    </row>
    <row r="639" spans="7:9" ht="13.5">
      <c r="G639">
        <f t="shared" si="31"/>
        <v>10.583333333333439</v>
      </c>
      <c r="H639" s="1">
        <f t="shared" si="30"/>
        <v>11.812190191418381</v>
      </c>
      <c r="I639">
        <f t="shared" si="32"/>
        <v>11.91341716182545</v>
      </c>
    </row>
    <row r="640" spans="7:9" ht="13.5">
      <c r="G640">
        <f t="shared" si="31"/>
        <v>10.600000000000106</v>
      </c>
      <c r="H640" s="1">
        <f t="shared" si="30"/>
        <v>11.791839747726373</v>
      </c>
      <c r="I640">
        <f t="shared" si="32"/>
        <v>11.91341716182545</v>
      </c>
    </row>
    <row r="641" spans="7:9" ht="13.5">
      <c r="G641">
        <f t="shared" si="31"/>
        <v>10.616666666666774</v>
      </c>
      <c r="H641" s="1">
        <f t="shared" si="30"/>
        <v>11.771455189988448</v>
      </c>
      <c r="I641">
        <f t="shared" si="32"/>
        <v>11.91341716182545</v>
      </c>
    </row>
    <row r="642" spans="7:9" ht="13.5">
      <c r="G642">
        <f t="shared" si="31"/>
        <v>10.633333333333441</v>
      </c>
      <c r="H642" s="1">
        <f t="shared" si="30"/>
        <v>11.751036906297207</v>
      </c>
      <c r="I642">
        <f t="shared" si="32"/>
        <v>11.91341716182545</v>
      </c>
    </row>
    <row r="643" spans="7:9" ht="13.5">
      <c r="G643">
        <f t="shared" si="31"/>
        <v>10.650000000000109</v>
      </c>
      <c r="H643" s="1">
        <f t="shared" si="30"/>
        <v>11.730585285387333</v>
      </c>
      <c r="I643">
        <f t="shared" si="32"/>
        <v>11.91341716182545</v>
      </c>
    </row>
    <row r="644" spans="7:9" ht="13.5">
      <c r="G644">
        <f t="shared" si="31"/>
        <v>10.666666666666776</v>
      </c>
      <c r="H644" s="1">
        <f aca="true" t="shared" si="33" ref="H644:H707">Mean+SIN(G644*2*PI()/24)*Amplitude/2</f>
        <v>11.710100716628208</v>
      </c>
      <c r="I644">
        <f t="shared" si="32"/>
        <v>11.91341716182545</v>
      </c>
    </row>
    <row r="645" spans="7:9" ht="13.5">
      <c r="G645">
        <f t="shared" si="31"/>
        <v>10.683333333333444</v>
      </c>
      <c r="H645" s="1">
        <f t="shared" si="33"/>
        <v>11.689583590016499</v>
      </c>
      <c r="I645">
        <f t="shared" si="32"/>
        <v>11.91341716182545</v>
      </c>
    </row>
    <row r="646" spans="7:9" ht="13.5">
      <c r="G646">
        <f aca="true" t="shared" si="34" ref="G646:G709">G645+1/60</f>
        <v>10.700000000000111</v>
      </c>
      <c r="H646" s="1">
        <f t="shared" si="33"/>
        <v>11.66903429616872</v>
      </c>
      <c r="I646">
        <f aca="true" t="shared" si="35" ref="I646:I709">LOOKUP(G646,$C$4:$C$29,$E$4:$E$29)</f>
        <v>11.91341716182545</v>
      </c>
    </row>
    <row r="647" spans="7:9" ht="13.5">
      <c r="G647">
        <f t="shared" si="34"/>
        <v>10.716666666666779</v>
      </c>
      <c r="H647" s="1">
        <f t="shared" si="33"/>
        <v>11.648453226313798</v>
      </c>
      <c r="I647">
        <f t="shared" si="35"/>
        <v>11.91341716182545</v>
      </c>
    </row>
    <row r="648" spans="7:9" ht="13.5">
      <c r="G648">
        <f t="shared" si="34"/>
        <v>10.733333333333446</v>
      </c>
      <c r="H648" s="1">
        <f t="shared" si="33"/>
        <v>11.627840772285644</v>
      </c>
      <c r="I648">
        <f t="shared" si="35"/>
        <v>11.91341716182545</v>
      </c>
    </row>
    <row r="649" spans="7:9" ht="13.5">
      <c r="G649">
        <f t="shared" si="34"/>
        <v>10.750000000000114</v>
      </c>
      <c r="H649" s="1">
        <f t="shared" si="33"/>
        <v>11.607197326515667</v>
      </c>
      <c r="I649">
        <f t="shared" si="35"/>
        <v>11.91341716182545</v>
      </c>
    </row>
    <row r="650" spans="7:9" ht="13.5">
      <c r="G650">
        <f t="shared" si="34"/>
        <v>10.766666666666781</v>
      </c>
      <c r="H650" s="1">
        <f t="shared" si="33"/>
        <v>11.586523282025318</v>
      </c>
      <c r="I650">
        <f t="shared" si="35"/>
        <v>11.91341716182545</v>
      </c>
    </row>
    <row r="651" spans="7:9" ht="13.5">
      <c r="G651">
        <f t="shared" si="34"/>
        <v>10.783333333333449</v>
      </c>
      <c r="H651" s="1">
        <f t="shared" si="33"/>
        <v>11.565819032418606</v>
      </c>
      <c r="I651">
        <f t="shared" si="35"/>
        <v>11.91341716182545</v>
      </c>
    </row>
    <row r="652" spans="7:9" ht="13.5">
      <c r="G652">
        <f t="shared" si="34"/>
        <v>10.800000000000116</v>
      </c>
      <c r="H652" s="1">
        <f t="shared" si="33"/>
        <v>11.545084971874594</v>
      </c>
      <c r="I652">
        <f t="shared" si="35"/>
        <v>11.91341716182545</v>
      </c>
    </row>
    <row r="653" spans="7:9" ht="13.5">
      <c r="G653">
        <f t="shared" si="34"/>
        <v>10.816666666666784</v>
      </c>
      <c r="H653" s="1">
        <f t="shared" si="33"/>
        <v>11.524321495139908</v>
      </c>
      <c r="I653">
        <f t="shared" si="35"/>
        <v>11.91341716182545</v>
      </c>
    </row>
    <row r="654" spans="7:9" ht="13.5">
      <c r="G654">
        <f t="shared" si="34"/>
        <v>10.833333333333451</v>
      </c>
      <c r="H654" s="1">
        <f t="shared" si="33"/>
        <v>11.503528997521219</v>
      </c>
      <c r="I654">
        <f t="shared" si="35"/>
        <v>11.91341716182545</v>
      </c>
    </row>
    <row r="655" spans="7:9" ht="13.5">
      <c r="G655">
        <f t="shared" si="34"/>
        <v>10.850000000000119</v>
      </c>
      <c r="H655" s="1">
        <f t="shared" si="33"/>
        <v>11.48270787487771</v>
      </c>
      <c r="I655">
        <f t="shared" si="35"/>
        <v>11.91341716182545</v>
      </c>
    </row>
    <row r="656" spans="7:9" ht="13.5">
      <c r="G656">
        <f t="shared" si="34"/>
        <v>10.866666666666786</v>
      </c>
      <c r="H656" s="1">
        <f t="shared" si="33"/>
        <v>11.461858523613534</v>
      </c>
      <c r="I656">
        <f t="shared" si="35"/>
        <v>11.91341716182545</v>
      </c>
    </row>
    <row r="657" spans="7:9" ht="13.5">
      <c r="G657">
        <f t="shared" si="34"/>
        <v>10.883333333333454</v>
      </c>
      <c r="H657" s="1">
        <f t="shared" si="33"/>
        <v>11.440981340670296</v>
      </c>
      <c r="I657">
        <f t="shared" si="35"/>
        <v>11.91341716182545</v>
      </c>
    </row>
    <row r="658" spans="7:9" ht="13.5">
      <c r="G658">
        <f t="shared" si="34"/>
        <v>10.900000000000121</v>
      </c>
      <c r="H658" s="1">
        <f t="shared" si="33"/>
        <v>11.420076723519461</v>
      </c>
      <c r="I658">
        <f t="shared" si="35"/>
        <v>11.91341716182545</v>
      </c>
    </row>
    <row r="659" spans="7:9" ht="13.5">
      <c r="G659">
        <f t="shared" si="34"/>
        <v>10.916666666666789</v>
      </c>
      <c r="H659" s="1">
        <f t="shared" si="33"/>
        <v>11.399145070154805</v>
      </c>
      <c r="I659">
        <f t="shared" si="35"/>
        <v>11.91341716182545</v>
      </c>
    </row>
    <row r="660" spans="7:9" ht="13.5">
      <c r="G660">
        <f t="shared" si="34"/>
        <v>10.933333333333456</v>
      </c>
      <c r="H660" s="1">
        <f t="shared" si="33"/>
        <v>11.378186779084842</v>
      </c>
      <c r="I660">
        <f t="shared" si="35"/>
        <v>11.91341716182545</v>
      </c>
    </row>
    <row r="661" spans="7:9" ht="13.5">
      <c r="G661">
        <f t="shared" si="34"/>
        <v>10.950000000000124</v>
      </c>
      <c r="H661" s="1">
        <f t="shared" si="33"/>
        <v>11.357202249325217</v>
      </c>
      <c r="I661">
        <f t="shared" si="35"/>
        <v>11.91341716182545</v>
      </c>
    </row>
    <row r="662" spans="7:9" ht="13.5">
      <c r="G662">
        <f t="shared" si="34"/>
        <v>10.966666666666791</v>
      </c>
      <c r="H662" s="1">
        <f t="shared" si="33"/>
        <v>11.336191880391127</v>
      </c>
      <c r="I662">
        <f t="shared" si="35"/>
        <v>11.91341716182545</v>
      </c>
    </row>
    <row r="663" spans="7:9" ht="13.5">
      <c r="G663">
        <f t="shared" si="34"/>
        <v>10.983333333333459</v>
      </c>
      <c r="H663" s="1">
        <f t="shared" si="33"/>
        <v>11.315156072289716</v>
      </c>
      <c r="I663">
        <f t="shared" si="35"/>
        <v>11.91341716182545</v>
      </c>
    </row>
    <row r="664" spans="7:9" ht="13.5">
      <c r="G664">
        <f t="shared" si="34"/>
        <v>11.000000000000126</v>
      </c>
      <c r="H664" s="1">
        <f t="shared" si="33"/>
        <v>11.294095225512446</v>
      </c>
      <c r="I664">
        <f t="shared" si="35"/>
        <v>10.65263096110026</v>
      </c>
    </row>
    <row r="665" spans="7:9" ht="13.5">
      <c r="G665">
        <f t="shared" si="34"/>
        <v>11.016666666666794</v>
      </c>
      <c r="H665" s="1">
        <f t="shared" si="33"/>
        <v>11.273009741027478</v>
      </c>
      <c r="I665">
        <f t="shared" si="35"/>
        <v>10.65263096110026</v>
      </c>
    </row>
    <row r="666" spans="7:9" ht="13.5">
      <c r="G666">
        <f t="shared" si="34"/>
        <v>11.033333333333461</v>
      </c>
      <c r="H666" s="1">
        <f t="shared" si="33"/>
        <v>11.251900020272046</v>
      </c>
      <c r="I666">
        <f t="shared" si="35"/>
        <v>10.65263096110026</v>
      </c>
    </row>
    <row r="667" spans="7:9" ht="13.5">
      <c r="G667">
        <f t="shared" si="34"/>
        <v>11.050000000000129</v>
      </c>
      <c r="H667" s="1">
        <f t="shared" si="33"/>
        <v>11.230766465144802</v>
      </c>
      <c r="I667">
        <f t="shared" si="35"/>
        <v>10.65263096110026</v>
      </c>
    </row>
    <row r="668" spans="7:9" ht="13.5">
      <c r="G668">
        <f t="shared" si="34"/>
        <v>11.066666666666796</v>
      </c>
      <c r="H668" s="1">
        <f t="shared" si="33"/>
        <v>11.209609477998173</v>
      </c>
      <c r="I668">
        <f t="shared" si="35"/>
        <v>10.65263096110026</v>
      </c>
    </row>
    <row r="669" spans="7:9" ht="13.5">
      <c r="G669">
        <f t="shared" si="34"/>
        <v>11.083333333333464</v>
      </c>
      <c r="H669" s="1">
        <f t="shared" si="33"/>
        <v>11.188429461630701</v>
      </c>
      <c r="I669">
        <f t="shared" si="35"/>
        <v>10.65263096110026</v>
      </c>
    </row>
    <row r="670" spans="7:9" ht="13.5">
      <c r="G670">
        <f t="shared" si="34"/>
        <v>11.100000000000131</v>
      </c>
      <c r="H670" s="1">
        <f t="shared" si="33"/>
        <v>11.167226819279362</v>
      </c>
      <c r="I670">
        <f t="shared" si="35"/>
        <v>10.65263096110026</v>
      </c>
    </row>
    <row r="671" spans="7:9" ht="13.5">
      <c r="G671">
        <f t="shared" si="34"/>
        <v>11.116666666666799</v>
      </c>
      <c r="H671" s="1">
        <f t="shared" si="33"/>
        <v>11.146001954611902</v>
      </c>
      <c r="I671">
        <f t="shared" si="35"/>
        <v>10.65263096110026</v>
      </c>
    </row>
    <row r="672" spans="7:9" ht="13.5">
      <c r="G672">
        <f t="shared" si="34"/>
        <v>11.133333333333466</v>
      </c>
      <c r="H672" s="1">
        <f t="shared" si="33"/>
        <v>11.124755271719156</v>
      </c>
      <c r="I672">
        <f t="shared" si="35"/>
        <v>10.65263096110026</v>
      </c>
    </row>
    <row r="673" spans="7:9" ht="13.5">
      <c r="G673">
        <f t="shared" si="34"/>
        <v>11.150000000000134</v>
      </c>
      <c r="H673" s="1">
        <f t="shared" si="33"/>
        <v>11.103487175107336</v>
      </c>
      <c r="I673">
        <f t="shared" si="35"/>
        <v>10.65263096110026</v>
      </c>
    </row>
    <row r="674" spans="7:9" ht="13.5">
      <c r="G674">
        <f t="shared" si="34"/>
        <v>11.166666666666801</v>
      </c>
      <c r="H674" s="1">
        <f t="shared" si="33"/>
        <v>11.082198069690342</v>
      </c>
      <c r="I674">
        <f t="shared" si="35"/>
        <v>10.65263096110026</v>
      </c>
    </row>
    <row r="675" spans="7:9" ht="13.5">
      <c r="G675">
        <f t="shared" si="34"/>
        <v>11.183333333333469</v>
      </c>
      <c r="H675" s="1">
        <f t="shared" si="33"/>
        <v>11.060888360782059</v>
      </c>
      <c r="I675">
        <f t="shared" si="35"/>
        <v>10.65263096110026</v>
      </c>
    </row>
    <row r="676" spans="7:9" ht="13.5">
      <c r="G676">
        <f t="shared" si="34"/>
        <v>11.200000000000136</v>
      </c>
      <c r="H676" s="1">
        <f t="shared" si="33"/>
        <v>11.039558454088622</v>
      </c>
      <c r="I676">
        <f t="shared" si="35"/>
        <v>10.65263096110026</v>
      </c>
    </row>
    <row r="677" spans="7:9" ht="13.5">
      <c r="G677">
        <f t="shared" si="34"/>
        <v>11.216666666666804</v>
      </c>
      <c r="H677" s="1">
        <f t="shared" si="33"/>
        <v>11.018208755700714</v>
      </c>
      <c r="I677">
        <f t="shared" si="35"/>
        <v>10.65263096110026</v>
      </c>
    </row>
    <row r="678" spans="7:9" ht="13.5">
      <c r="G678">
        <f t="shared" si="34"/>
        <v>11.233333333333471</v>
      </c>
      <c r="H678" s="1">
        <f t="shared" si="33"/>
        <v>10.99683967208581</v>
      </c>
      <c r="I678">
        <f t="shared" si="35"/>
        <v>10.65263096110026</v>
      </c>
    </row>
    <row r="679" spans="7:9" ht="13.5">
      <c r="G679">
        <f t="shared" si="34"/>
        <v>11.250000000000139</v>
      </c>
      <c r="H679" s="1">
        <f t="shared" si="33"/>
        <v>10.975451610080464</v>
      </c>
      <c r="I679">
        <f t="shared" si="35"/>
        <v>10.65263096110026</v>
      </c>
    </row>
    <row r="680" spans="7:9" ht="13.5">
      <c r="G680">
        <f t="shared" si="34"/>
        <v>11.266666666666806</v>
      </c>
      <c r="H680" s="1">
        <f t="shared" si="33"/>
        <v>10.954044976882546</v>
      </c>
      <c r="I680">
        <f t="shared" si="35"/>
        <v>10.65263096110026</v>
      </c>
    </row>
    <row r="681" spans="7:9" ht="13.5">
      <c r="G681">
        <f t="shared" si="34"/>
        <v>11.283333333333474</v>
      </c>
      <c r="H681" s="1">
        <f t="shared" si="33"/>
        <v>10.932620180043491</v>
      </c>
      <c r="I681">
        <f t="shared" si="35"/>
        <v>10.65263096110026</v>
      </c>
    </row>
    <row r="682" spans="7:9" ht="13.5">
      <c r="G682">
        <f t="shared" si="34"/>
        <v>11.300000000000141</v>
      </c>
      <c r="H682" s="1">
        <f t="shared" si="33"/>
        <v>10.911177627460557</v>
      </c>
      <c r="I682">
        <f t="shared" si="35"/>
        <v>10.65263096110026</v>
      </c>
    </row>
    <row r="683" spans="7:9" ht="13.5">
      <c r="G683">
        <f t="shared" si="34"/>
        <v>11.316666666666809</v>
      </c>
      <c r="H683" s="1">
        <f t="shared" si="33"/>
        <v>10.889717727369028</v>
      </c>
      <c r="I683">
        <f t="shared" si="35"/>
        <v>10.65263096110026</v>
      </c>
    </row>
    <row r="684" spans="7:9" ht="13.5">
      <c r="G684">
        <f t="shared" si="34"/>
        <v>11.333333333333476</v>
      </c>
      <c r="H684" s="1">
        <f t="shared" si="33"/>
        <v>10.868240888334467</v>
      </c>
      <c r="I684">
        <f t="shared" si="35"/>
        <v>10.65263096110026</v>
      </c>
    </row>
    <row r="685" spans="7:9" ht="13.5">
      <c r="G685">
        <f t="shared" si="34"/>
        <v>11.350000000000144</v>
      </c>
      <c r="H685" s="1">
        <f t="shared" si="33"/>
        <v>10.846747519244937</v>
      </c>
      <c r="I685">
        <f t="shared" si="35"/>
        <v>10.65263096110026</v>
      </c>
    </row>
    <row r="686" spans="7:9" ht="13.5">
      <c r="G686">
        <f t="shared" si="34"/>
        <v>11.366666666666811</v>
      </c>
      <c r="H686" s="1">
        <f t="shared" si="33"/>
        <v>10.825238029303204</v>
      </c>
      <c r="I686">
        <f t="shared" si="35"/>
        <v>10.65263096110026</v>
      </c>
    </row>
    <row r="687" spans="7:9" ht="13.5">
      <c r="G687">
        <f t="shared" si="34"/>
        <v>11.383333333333479</v>
      </c>
      <c r="H687" s="1">
        <f t="shared" si="33"/>
        <v>10.803712828018943</v>
      </c>
      <c r="I687">
        <f t="shared" si="35"/>
        <v>10.65263096110026</v>
      </c>
    </row>
    <row r="688" spans="7:9" ht="13.5">
      <c r="G688">
        <f t="shared" si="34"/>
        <v>11.400000000000146</v>
      </c>
      <c r="H688" s="1">
        <f t="shared" si="33"/>
        <v>10.782172325200966</v>
      </c>
      <c r="I688">
        <f t="shared" si="35"/>
        <v>10.65263096110026</v>
      </c>
    </row>
    <row r="689" spans="7:9" ht="13.5">
      <c r="G689">
        <f t="shared" si="34"/>
        <v>11.416666666666814</v>
      </c>
      <c r="H689" s="1">
        <f t="shared" si="33"/>
        <v>10.760616930949395</v>
      </c>
      <c r="I689">
        <f t="shared" si="35"/>
        <v>10.65263096110026</v>
      </c>
    </row>
    <row r="690" spans="7:9" ht="13.5">
      <c r="G690">
        <f t="shared" si="34"/>
        <v>11.433333333333481</v>
      </c>
      <c r="H690" s="1">
        <f t="shared" si="33"/>
        <v>10.73904705564786</v>
      </c>
      <c r="I690">
        <f t="shared" si="35"/>
        <v>10.65263096110026</v>
      </c>
    </row>
    <row r="691" spans="7:9" ht="13.5">
      <c r="G691">
        <f t="shared" si="34"/>
        <v>11.450000000000149</v>
      </c>
      <c r="H691" s="1">
        <f t="shared" si="33"/>
        <v>10.717463109955705</v>
      </c>
      <c r="I691">
        <f t="shared" si="35"/>
        <v>10.65263096110026</v>
      </c>
    </row>
    <row r="692" spans="7:9" ht="13.5">
      <c r="G692">
        <f t="shared" si="34"/>
        <v>11.466666666666816</v>
      </c>
      <c r="H692" s="1">
        <f t="shared" si="33"/>
        <v>10.695865504800135</v>
      </c>
      <c r="I692">
        <f t="shared" si="35"/>
        <v>10.65263096110026</v>
      </c>
    </row>
    <row r="693" spans="7:9" ht="13.5">
      <c r="G693">
        <f t="shared" si="34"/>
        <v>11.483333333333483</v>
      </c>
      <c r="H693" s="1">
        <f t="shared" si="33"/>
        <v>10.67425465136842</v>
      </c>
      <c r="I693">
        <f t="shared" si="35"/>
        <v>10.65263096110026</v>
      </c>
    </row>
    <row r="694" spans="7:9" ht="13.5">
      <c r="G694">
        <f t="shared" si="34"/>
        <v>11.500000000000151</v>
      </c>
      <c r="H694" s="1">
        <f t="shared" si="33"/>
        <v>10.652630961100062</v>
      </c>
      <c r="I694">
        <f t="shared" si="35"/>
        <v>10.65263096110026</v>
      </c>
    </row>
    <row r="695" spans="7:9" ht="13.5">
      <c r="G695">
        <f t="shared" si="34"/>
        <v>11.516666666666818</v>
      </c>
      <c r="H695" s="1">
        <f t="shared" si="33"/>
        <v>10.630994845678954</v>
      </c>
      <c r="I695">
        <f t="shared" si="35"/>
        <v>10.65263096110026</v>
      </c>
    </row>
    <row r="696" spans="7:9" ht="13.5">
      <c r="G696">
        <f t="shared" si="34"/>
        <v>11.533333333333486</v>
      </c>
      <c r="H696" s="1">
        <f t="shared" si="33"/>
        <v>10.60934671702554</v>
      </c>
      <c r="I696">
        <f t="shared" si="35"/>
        <v>10.65263096110026</v>
      </c>
    </row>
    <row r="697" spans="7:9" ht="13.5">
      <c r="G697">
        <f t="shared" si="34"/>
        <v>11.550000000000153</v>
      </c>
      <c r="H697" s="1">
        <f t="shared" si="33"/>
        <v>10.58768698728899</v>
      </c>
      <c r="I697">
        <f t="shared" si="35"/>
        <v>10.65263096110026</v>
      </c>
    </row>
    <row r="698" spans="7:9" ht="13.5">
      <c r="G698">
        <f t="shared" si="34"/>
        <v>11.566666666666821</v>
      </c>
      <c r="H698" s="1">
        <f t="shared" si="33"/>
        <v>10.566016068839334</v>
      </c>
      <c r="I698">
        <f t="shared" si="35"/>
        <v>10.65263096110026</v>
      </c>
    </row>
    <row r="699" spans="7:9" ht="13.5">
      <c r="G699">
        <f t="shared" si="34"/>
        <v>11.583333333333488</v>
      </c>
      <c r="H699" s="1">
        <f t="shared" si="33"/>
        <v>10.54433437425962</v>
      </c>
      <c r="I699">
        <f t="shared" si="35"/>
        <v>10.65263096110026</v>
      </c>
    </row>
    <row r="700" spans="7:9" ht="13.5">
      <c r="G700">
        <f t="shared" si="34"/>
        <v>11.600000000000156</v>
      </c>
      <c r="H700" s="1">
        <f t="shared" si="33"/>
        <v>10.522642316338066</v>
      </c>
      <c r="I700">
        <f t="shared" si="35"/>
        <v>10.65263096110026</v>
      </c>
    </row>
    <row r="701" spans="7:9" ht="13.5">
      <c r="G701">
        <f t="shared" si="34"/>
        <v>11.616666666666823</v>
      </c>
      <c r="H701" s="1">
        <f t="shared" si="33"/>
        <v>10.500940308060178</v>
      </c>
      <c r="I701">
        <f t="shared" si="35"/>
        <v>10.65263096110026</v>
      </c>
    </row>
    <row r="702" spans="7:9" ht="13.5">
      <c r="G702">
        <f t="shared" si="34"/>
        <v>11.633333333333491</v>
      </c>
      <c r="H702" s="1">
        <f t="shared" si="33"/>
        <v>10.479228762600915</v>
      </c>
      <c r="I702">
        <f t="shared" si="35"/>
        <v>10.65263096110026</v>
      </c>
    </row>
    <row r="703" spans="7:9" ht="13.5">
      <c r="G703">
        <f t="shared" si="34"/>
        <v>11.650000000000158</v>
      </c>
      <c r="H703" s="1">
        <f t="shared" si="33"/>
        <v>10.457508093316806</v>
      </c>
      <c r="I703">
        <f t="shared" si="35"/>
        <v>10.65263096110026</v>
      </c>
    </row>
    <row r="704" spans="7:9" ht="13.5">
      <c r="G704">
        <f t="shared" si="34"/>
        <v>11.666666666666826</v>
      </c>
      <c r="H704" s="1">
        <f t="shared" si="33"/>
        <v>10.435778713738085</v>
      </c>
      <c r="I704">
        <f t="shared" si="35"/>
        <v>10.65263096110026</v>
      </c>
    </row>
    <row r="705" spans="7:9" ht="13.5">
      <c r="G705">
        <f t="shared" si="34"/>
        <v>11.683333333333493</v>
      </c>
      <c r="H705" s="1">
        <f t="shared" si="33"/>
        <v>10.414041037560812</v>
      </c>
      <c r="I705">
        <f t="shared" si="35"/>
        <v>10.65263096110026</v>
      </c>
    </row>
    <row r="706" spans="7:9" ht="13.5">
      <c r="G706">
        <f t="shared" si="34"/>
        <v>11.700000000000161</v>
      </c>
      <c r="H706" s="1">
        <f t="shared" si="33"/>
        <v>10.392295478639015</v>
      </c>
      <c r="I706">
        <f t="shared" si="35"/>
        <v>10.65263096110026</v>
      </c>
    </row>
    <row r="707" spans="7:9" ht="13.5">
      <c r="G707">
        <f t="shared" si="34"/>
        <v>11.716666666666828</v>
      </c>
      <c r="H707" s="1">
        <f t="shared" si="33"/>
        <v>10.370542450976785</v>
      </c>
      <c r="I707">
        <f t="shared" si="35"/>
        <v>10.65263096110026</v>
      </c>
    </row>
    <row r="708" spans="7:9" ht="13.5">
      <c r="G708">
        <f t="shared" si="34"/>
        <v>11.733333333333496</v>
      </c>
      <c r="H708" s="1">
        <f aca="true" t="shared" si="36" ref="H708:H771">Mean+SIN(G708*2*PI()/24)*Amplitude/2</f>
        <v>10.348782368720412</v>
      </c>
      <c r="I708">
        <f t="shared" si="35"/>
        <v>10.65263096110026</v>
      </c>
    </row>
    <row r="709" spans="7:9" ht="13.5">
      <c r="G709">
        <f t="shared" si="34"/>
        <v>11.750000000000163</v>
      </c>
      <c r="H709" s="1">
        <f t="shared" si="36"/>
        <v>10.327015646150503</v>
      </c>
      <c r="I709">
        <f t="shared" si="35"/>
        <v>10.65263096110026</v>
      </c>
    </row>
    <row r="710" spans="7:9" ht="13.5">
      <c r="G710">
        <f aca="true" t="shared" si="37" ref="G710:G773">G709+1/60</f>
        <v>11.766666666666831</v>
      </c>
      <c r="H710" s="1">
        <f t="shared" si="36"/>
        <v>10.305242697674071</v>
      </c>
      <c r="I710">
        <f aca="true" t="shared" si="38" ref="I710:I773">LOOKUP(G710,$C$4:$C$29,$E$4:$E$29)</f>
        <v>10.65263096110026</v>
      </c>
    </row>
    <row r="711" spans="7:9" ht="13.5">
      <c r="G711">
        <f t="shared" si="37"/>
        <v>11.783333333333498</v>
      </c>
      <c r="H711" s="1">
        <f t="shared" si="36"/>
        <v>10.283463937816672</v>
      </c>
      <c r="I711">
        <f t="shared" si="38"/>
        <v>10.65263096110026</v>
      </c>
    </row>
    <row r="712" spans="7:9" ht="13.5">
      <c r="G712">
        <f t="shared" si="37"/>
        <v>11.800000000000166</v>
      </c>
      <c r="H712" s="1">
        <f t="shared" si="36"/>
        <v>10.261679781214502</v>
      </c>
      <c r="I712">
        <f t="shared" si="38"/>
        <v>10.65263096110026</v>
      </c>
    </row>
    <row r="713" spans="7:9" ht="13.5">
      <c r="G713">
        <f t="shared" si="37"/>
        <v>11.816666666666833</v>
      </c>
      <c r="H713" s="1">
        <f t="shared" si="36"/>
        <v>10.239890642606504</v>
      </c>
      <c r="I713">
        <f t="shared" si="38"/>
        <v>10.65263096110026</v>
      </c>
    </row>
    <row r="714" spans="7:9" ht="13.5">
      <c r="G714">
        <f t="shared" si="37"/>
        <v>11.833333333333501</v>
      </c>
      <c r="H714" s="1">
        <f t="shared" si="36"/>
        <v>10.218096936826461</v>
      </c>
      <c r="I714">
        <f t="shared" si="38"/>
        <v>10.65263096110026</v>
      </c>
    </row>
    <row r="715" spans="7:9" ht="13.5">
      <c r="G715">
        <f t="shared" si="37"/>
        <v>11.850000000000168</v>
      </c>
      <c r="H715" s="1">
        <f t="shared" si="36"/>
        <v>10.196299078795123</v>
      </c>
      <c r="I715">
        <f t="shared" si="38"/>
        <v>10.65263096110026</v>
      </c>
    </row>
    <row r="716" spans="7:9" ht="13.5">
      <c r="G716">
        <f t="shared" si="37"/>
        <v>11.866666666666836</v>
      </c>
      <c r="H716" s="1">
        <f t="shared" si="36"/>
        <v>10.174497483512283</v>
      </c>
      <c r="I716">
        <f t="shared" si="38"/>
        <v>10.65263096110026</v>
      </c>
    </row>
    <row r="717" spans="7:9" ht="13.5">
      <c r="G717">
        <f t="shared" si="37"/>
        <v>11.883333333333503</v>
      </c>
      <c r="H717" s="1">
        <f t="shared" si="36"/>
        <v>10.152692566048893</v>
      </c>
      <c r="I717">
        <f t="shared" si="38"/>
        <v>10.65263096110026</v>
      </c>
    </row>
    <row r="718" spans="7:9" ht="13.5">
      <c r="G718">
        <f t="shared" si="37"/>
        <v>11.90000000000017</v>
      </c>
      <c r="H718" s="1">
        <f t="shared" si="36"/>
        <v>10.130884741539143</v>
      </c>
      <c r="I718">
        <f t="shared" si="38"/>
        <v>10.65263096110026</v>
      </c>
    </row>
    <row r="719" spans="7:9" ht="13.5">
      <c r="G719">
        <f t="shared" si="37"/>
        <v>11.916666666666838</v>
      </c>
      <c r="H719" s="1">
        <f t="shared" si="36"/>
        <v>10.109074425172581</v>
      </c>
      <c r="I719">
        <f t="shared" si="38"/>
        <v>10.65263096110026</v>
      </c>
    </row>
    <row r="720" spans="7:9" ht="13.5">
      <c r="G720">
        <f t="shared" si="37"/>
        <v>11.933333333333506</v>
      </c>
      <c r="H720" s="1">
        <f t="shared" si="36"/>
        <v>10.087262032186192</v>
      </c>
      <c r="I720">
        <f t="shared" si="38"/>
        <v>10.65263096110026</v>
      </c>
    </row>
    <row r="721" spans="7:9" ht="13.5">
      <c r="G721">
        <f t="shared" si="37"/>
        <v>11.950000000000173</v>
      </c>
      <c r="H721" s="1">
        <f t="shared" si="36"/>
        <v>10.065447977856495</v>
      </c>
      <c r="I721">
        <f t="shared" si="38"/>
        <v>10.65263096110026</v>
      </c>
    </row>
    <row r="722" spans="7:9" ht="13.5">
      <c r="G722">
        <f t="shared" si="37"/>
        <v>11.96666666666684</v>
      </c>
      <c r="H722" s="1">
        <f t="shared" si="36"/>
        <v>10.043632677491644</v>
      </c>
      <c r="I722">
        <f t="shared" si="38"/>
        <v>10.65263096110026</v>
      </c>
    </row>
    <row r="723" spans="7:9" ht="13.5">
      <c r="G723">
        <f t="shared" si="37"/>
        <v>11.983333333333508</v>
      </c>
      <c r="H723" s="1">
        <f t="shared" si="36"/>
        <v>10.021816546423505</v>
      </c>
      <c r="I723">
        <f t="shared" si="38"/>
        <v>10.65263096110026</v>
      </c>
    </row>
    <row r="724" spans="7:9" ht="13.5">
      <c r="G724">
        <f t="shared" si="37"/>
        <v>12.000000000000176</v>
      </c>
      <c r="H724" s="1">
        <f t="shared" si="36"/>
        <v>9.999999999999769</v>
      </c>
      <c r="I724">
        <f t="shared" si="38"/>
        <v>9.34736903889974</v>
      </c>
    </row>
    <row r="725" spans="7:9" ht="13.5">
      <c r="G725">
        <f t="shared" si="37"/>
        <v>12.016666666666843</v>
      </c>
      <c r="H725" s="1">
        <f t="shared" si="36"/>
        <v>9.978183453576037</v>
      </c>
      <c r="I725">
        <f t="shared" si="38"/>
        <v>9.34736903889974</v>
      </c>
    </row>
    <row r="726" spans="7:9" ht="13.5">
      <c r="G726">
        <f t="shared" si="37"/>
        <v>12.03333333333351</v>
      </c>
      <c r="H726" s="1">
        <f t="shared" si="36"/>
        <v>9.9563673225079</v>
      </c>
      <c r="I726">
        <f t="shared" si="38"/>
        <v>9.34736903889974</v>
      </c>
    </row>
    <row r="727" spans="7:9" ht="13.5">
      <c r="G727">
        <f t="shared" si="37"/>
        <v>12.050000000000178</v>
      </c>
      <c r="H727" s="1">
        <f t="shared" si="36"/>
        <v>9.934552022143045</v>
      </c>
      <c r="I727">
        <f t="shared" si="38"/>
        <v>9.34736903889974</v>
      </c>
    </row>
    <row r="728" spans="7:9" ht="13.5">
      <c r="G728">
        <f t="shared" si="37"/>
        <v>12.066666666666846</v>
      </c>
      <c r="H728" s="1">
        <f t="shared" si="36"/>
        <v>9.91273796781335</v>
      </c>
      <c r="I728">
        <f t="shared" si="38"/>
        <v>9.34736903889974</v>
      </c>
    </row>
    <row r="729" spans="7:9" ht="13.5">
      <c r="G729">
        <f t="shared" si="37"/>
        <v>12.083333333333513</v>
      </c>
      <c r="H729" s="1">
        <f t="shared" si="36"/>
        <v>9.89092557482696</v>
      </c>
      <c r="I729">
        <f t="shared" si="38"/>
        <v>9.34736903889974</v>
      </c>
    </row>
    <row r="730" spans="7:9" ht="13.5">
      <c r="G730">
        <f t="shared" si="37"/>
        <v>12.10000000000018</v>
      </c>
      <c r="H730" s="1">
        <f t="shared" si="36"/>
        <v>9.869115258460397</v>
      </c>
      <c r="I730">
        <f t="shared" si="38"/>
        <v>9.34736903889974</v>
      </c>
    </row>
    <row r="731" spans="7:9" ht="13.5">
      <c r="G731">
        <f t="shared" si="37"/>
        <v>12.116666666666848</v>
      </c>
      <c r="H731" s="1">
        <f t="shared" si="36"/>
        <v>9.84730743395065</v>
      </c>
      <c r="I731">
        <f t="shared" si="38"/>
        <v>9.34736903889974</v>
      </c>
    </row>
    <row r="732" spans="7:9" ht="13.5">
      <c r="G732">
        <f t="shared" si="37"/>
        <v>12.133333333333516</v>
      </c>
      <c r="H732" s="1">
        <f t="shared" si="36"/>
        <v>9.825502516487258</v>
      </c>
      <c r="I732">
        <f t="shared" si="38"/>
        <v>9.34736903889974</v>
      </c>
    </row>
    <row r="733" spans="7:9" ht="13.5">
      <c r="G733">
        <f t="shared" si="37"/>
        <v>12.150000000000183</v>
      </c>
      <c r="H733" s="1">
        <f t="shared" si="36"/>
        <v>9.803700921204417</v>
      </c>
      <c r="I733">
        <f t="shared" si="38"/>
        <v>9.34736903889974</v>
      </c>
    </row>
    <row r="734" spans="7:9" ht="13.5">
      <c r="G734">
        <f t="shared" si="37"/>
        <v>12.16666666666685</v>
      </c>
      <c r="H734" s="1">
        <f t="shared" si="36"/>
        <v>9.781903063173079</v>
      </c>
      <c r="I734">
        <f t="shared" si="38"/>
        <v>9.34736903889974</v>
      </c>
    </row>
    <row r="735" spans="7:9" ht="13.5">
      <c r="G735">
        <f t="shared" si="37"/>
        <v>12.183333333333518</v>
      </c>
      <c r="H735" s="1">
        <f t="shared" si="36"/>
        <v>9.760109357393041</v>
      </c>
      <c r="I735">
        <f t="shared" si="38"/>
        <v>9.34736903889974</v>
      </c>
    </row>
    <row r="736" spans="7:9" ht="13.5">
      <c r="G736">
        <f t="shared" si="37"/>
        <v>12.200000000000186</v>
      </c>
      <c r="H736" s="1">
        <f t="shared" si="36"/>
        <v>9.738320218785038</v>
      </c>
      <c r="I736">
        <f t="shared" si="38"/>
        <v>9.34736903889974</v>
      </c>
    </row>
    <row r="737" spans="7:9" ht="13.5">
      <c r="G737">
        <f t="shared" si="37"/>
        <v>12.216666666666853</v>
      </c>
      <c r="H737" s="1">
        <f t="shared" si="36"/>
        <v>9.716536062182868</v>
      </c>
      <c r="I737">
        <f t="shared" si="38"/>
        <v>9.34736903889974</v>
      </c>
    </row>
    <row r="738" spans="7:9" ht="13.5">
      <c r="G738">
        <f t="shared" si="37"/>
        <v>12.23333333333352</v>
      </c>
      <c r="H738" s="1">
        <f t="shared" si="36"/>
        <v>9.694757302325472</v>
      </c>
      <c r="I738">
        <f t="shared" si="38"/>
        <v>9.34736903889974</v>
      </c>
    </row>
    <row r="739" spans="7:9" ht="13.5">
      <c r="G739">
        <f t="shared" si="37"/>
        <v>12.250000000000188</v>
      </c>
      <c r="H739" s="1">
        <f t="shared" si="36"/>
        <v>9.672984353849037</v>
      </c>
      <c r="I739">
        <f t="shared" si="38"/>
        <v>9.34736903889974</v>
      </c>
    </row>
    <row r="740" spans="7:9" ht="13.5">
      <c r="G740">
        <f t="shared" si="37"/>
        <v>12.266666666666856</v>
      </c>
      <c r="H740" s="1">
        <f t="shared" si="36"/>
        <v>9.651217631279128</v>
      </c>
      <c r="I740">
        <f t="shared" si="38"/>
        <v>9.34736903889974</v>
      </c>
    </row>
    <row r="741" spans="7:9" ht="13.5">
      <c r="G741">
        <f t="shared" si="37"/>
        <v>12.283333333333523</v>
      </c>
      <c r="H741" s="1">
        <f t="shared" si="36"/>
        <v>9.629457549022757</v>
      </c>
      <c r="I741">
        <f t="shared" si="38"/>
        <v>9.34736903889974</v>
      </c>
    </row>
    <row r="742" spans="7:9" ht="13.5">
      <c r="G742">
        <f t="shared" si="37"/>
        <v>12.30000000000019</v>
      </c>
      <c r="H742" s="1">
        <f t="shared" si="36"/>
        <v>9.607704521360526</v>
      </c>
      <c r="I742">
        <f t="shared" si="38"/>
        <v>9.34736903889974</v>
      </c>
    </row>
    <row r="743" spans="7:9" ht="13.5">
      <c r="G743">
        <f t="shared" si="37"/>
        <v>12.316666666666858</v>
      </c>
      <c r="H743" s="1">
        <f t="shared" si="36"/>
        <v>9.585958962438728</v>
      </c>
      <c r="I743">
        <f t="shared" si="38"/>
        <v>9.34736903889974</v>
      </c>
    </row>
    <row r="744" spans="7:9" ht="13.5">
      <c r="G744">
        <f t="shared" si="37"/>
        <v>12.333333333333526</v>
      </c>
      <c r="H744" s="1">
        <f t="shared" si="36"/>
        <v>9.56422128626146</v>
      </c>
      <c r="I744">
        <f t="shared" si="38"/>
        <v>9.34736903889974</v>
      </c>
    </row>
    <row r="745" spans="7:9" ht="13.5">
      <c r="G745">
        <f t="shared" si="37"/>
        <v>12.350000000000193</v>
      </c>
      <c r="H745" s="1">
        <f t="shared" si="36"/>
        <v>9.542491906682736</v>
      </c>
      <c r="I745">
        <f t="shared" si="38"/>
        <v>9.34736903889974</v>
      </c>
    </row>
    <row r="746" spans="7:9" ht="13.5">
      <c r="G746">
        <f t="shared" si="37"/>
        <v>12.36666666666686</v>
      </c>
      <c r="H746" s="1">
        <f t="shared" si="36"/>
        <v>9.520771237398627</v>
      </c>
      <c r="I746">
        <f t="shared" si="38"/>
        <v>9.34736903889974</v>
      </c>
    </row>
    <row r="747" spans="7:9" ht="13.5">
      <c r="G747">
        <f t="shared" si="37"/>
        <v>12.383333333333528</v>
      </c>
      <c r="H747" s="1">
        <f t="shared" si="36"/>
        <v>9.499059691939365</v>
      </c>
      <c r="I747">
        <f t="shared" si="38"/>
        <v>9.34736903889974</v>
      </c>
    </row>
    <row r="748" spans="7:9" ht="13.5">
      <c r="G748">
        <f t="shared" si="37"/>
        <v>12.400000000000196</v>
      </c>
      <c r="H748" s="1">
        <f t="shared" si="36"/>
        <v>9.477357683661477</v>
      </c>
      <c r="I748">
        <f t="shared" si="38"/>
        <v>9.34736903889974</v>
      </c>
    </row>
    <row r="749" spans="7:9" ht="13.5">
      <c r="G749">
        <f t="shared" si="37"/>
        <v>12.416666666666863</v>
      </c>
      <c r="H749" s="1">
        <f t="shared" si="36"/>
        <v>9.455665625739922</v>
      </c>
      <c r="I749">
        <f t="shared" si="38"/>
        <v>9.34736903889974</v>
      </c>
    </row>
    <row r="750" spans="7:9" ht="13.5">
      <c r="G750">
        <f t="shared" si="37"/>
        <v>12.43333333333353</v>
      </c>
      <c r="H750" s="1">
        <f t="shared" si="36"/>
        <v>9.433983931160212</v>
      </c>
      <c r="I750">
        <f t="shared" si="38"/>
        <v>9.34736903889974</v>
      </c>
    </row>
    <row r="751" spans="7:9" ht="13.5">
      <c r="G751">
        <f t="shared" si="37"/>
        <v>12.450000000000198</v>
      </c>
      <c r="H751" s="1">
        <f t="shared" si="36"/>
        <v>9.412313012710554</v>
      </c>
      <c r="I751">
        <f t="shared" si="38"/>
        <v>9.34736903889974</v>
      </c>
    </row>
    <row r="752" spans="7:9" ht="13.5">
      <c r="G752">
        <f t="shared" si="37"/>
        <v>12.466666666666866</v>
      </c>
      <c r="H752" s="1">
        <f t="shared" si="36"/>
        <v>9.390653282974004</v>
      </c>
      <c r="I752">
        <f t="shared" si="38"/>
        <v>9.34736903889974</v>
      </c>
    </row>
    <row r="753" spans="7:9" ht="13.5">
      <c r="G753">
        <f t="shared" si="37"/>
        <v>12.483333333333533</v>
      </c>
      <c r="H753" s="1">
        <f t="shared" si="36"/>
        <v>9.369005154320593</v>
      </c>
      <c r="I753">
        <f t="shared" si="38"/>
        <v>9.34736903889974</v>
      </c>
    </row>
    <row r="754" spans="7:9" ht="13.5">
      <c r="G754">
        <f t="shared" si="37"/>
        <v>12.5000000000002</v>
      </c>
      <c r="H754" s="1">
        <f t="shared" si="36"/>
        <v>9.347369038899483</v>
      </c>
      <c r="I754">
        <f t="shared" si="38"/>
        <v>9.34736903889974</v>
      </c>
    </row>
    <row r="755" spans="7:9" ht="13.5">
      <c r="G755">
        <f t="shared" si="37"/>
        <v>12.516666666666868</v>
      </c>
      <c r="H755" s="1">
        <f t="shared" si="36"/>
        <v>9.325745348631123</v>
      </c>
      <c r="I755">
        <f t="shared" si="38"/>
        <v>9.34736903889974</v>
      </c>
    </row>
    <row r="756" spans="7:9" ht="13.5">
      <c r="G756">
        <f t="shared" si="37"/>
        <v>12.533333333333536</v>
      </c>
      <c r="H756" s="1">
        <f t="shared" si="36"/>
        <v>9.304134495199412</v>
      </c>
      <c r="I756">
        <f t="shared" si="38"/>
        <v>9.34736903889974</v>
      </c>
    </row>
    <row r="757" spans="7:9" ht="13.5">
      <c r="G757">
        <f t="shared" si="37"/>
        <v>12.550000000000203</v>
      </c>
      <c r="H757" s="1">
        <f t="shared" si="36"/>
        <v>9.282536890043843</v>
      </c>
      <c r="I757">
        <f t="shared" si="38"/>
        <v>9.34736903889974</v>
      </c>
    </row>
    <row r="758" spans="7:9" ht="13.5">
      <c r="G758">
        <f t="shared" si="37"/>
        <v>12.56666666666687</v>
      </c>
      <c r="H758" s="1">
        <f t="shared" si="36"/>
        <v>9.260952944351683</v>
      </c>
      <c r="I758">
        <f t="shared" si="38"/>
        <v>9.34736903889974</v>
      </c>
    </row>
    <row r="759" spans="7:9" ht="13.5">
      <c r="G759">
        <f t="shared" si="37"/>
        <v>12.583333333333538</v>
      </c>
      <c r="H759" s="1">
        <f t="shared" si="36"/>
        <v>9.239383069050152</v>
      </c>
      <c r="I759">
        <f t="shared" si="38"/>
        <v>9.34736903889974</v>
      </c>
    </row>
    <row r="760" spans="7:9" ht="13.5">
      <c r="G760">
        <f t="shared" si="37"/>
        <v>12.600000000000206</v>
      </c>
      <c r="H760" s="1">
        <f t="shared" si="36"/>
        <v>9.217827674798581</v>
      </c>
      <c r="I760">
        <f t="shared" si="38"/>
        <v>9.34736903889974</v>
      </c>
    </row>
    <row r="761" spans="7:9" ht="13.5">
      <c r="G761">
        <f t="shared" si="37"/>
        <v>12.616666666666873</v>
      </c>
      <c r="H761" s="1">
        <f t="shared" si="36"/>
        <v>9.196287171980602</v>
      </c>
      <c r="I761">
        <f t="shared" si="38"/>
        <v>9.34736903889974</v>
      </c>
    </row>
    <row r="762" spans="7:9" ht="13.5">
      <c r="G762">
        <f t="shared" si="37"/>
        <v>12.63333333333354</v>
      </c>
      <c r="H762" s="1">
        <f t="shared" si="36"/>
        <v>9.174761970696345</v>
      </c>
      <c r="I762">
        <f t="shared" si="38"/>
        <v>9.34736903889974</v>
      </c>
    </row>
    <row r="763" spans="7:9" ht="13.5">
      <c r="G763">
        <f t="shared" si="37"/>
        <v>12.650000000000208</v>
      </c>
      <c r="H763" s="1">
        <f t="shared" si="36"/>
        <v>9.15325248075461</v>
      </c>
      <c r="I763">
        <f t="shared" si="38"/>
        <v>9.34736903889974</v>
      </c>
    </row>
    <row r="764" spans="7:9" ht="13.5">
      <c r="G764">
        <f t="shared" si="37"/>
        <v>12.666666666666876</v>
      </c>
      <c r="H764" s="1">
        <f t="shared" si="36"/>
        <v>9.13175911166508</v>
      </c>
      <c r="I764">
        <f t="shared" si="38"/>
        <v>9.34736903889974</v>
      </c>
    </row>
    <row r="765" spans="7:9" ht="13.5">
      <c r="G765">
        <f t="shared" si="37"/>
        <v>12.683333333333543</v>
      </c>
      <c r="H765" s="1">
        <f t="shared" si="36"/>
        <v>9.11028227263052</v>
      </c>
      <c r="I765">
        <f t="shared" si="38"/>
        <v>9.34736903889974</v>
      </c>
    </row>
    <row r="766" spans="7:9" ht="13.5">
      <c r="G766">
        <f t="shared" si="37"/>
        <v>12.70000000000021</v>
      </c>
      <c r="H766" s="1">
        <f t="shared" si="36"/>
        <v>9.088822372538994</v>
      </c>
      <c r="I766">
        <f t="shared" si="38"/>
        <v>9.34736903889974</v>
      </c>
    </row>
    <row r="767" spans="7:9" ht="13.5">
      <c r="G767">
        <f t="shared" si="37"/>
        <v>12.716666666666878</v>
      </c>
      <c r="H767" s="1">
        <f t="shared" si="36"/>
        <v>9.067379819956056</v>
      </c>
      <c r="I767">
        <f t="shared" si="38"/>
        <v>9.34736903889974</v>
      </c>
    </row>
    <row r="768" spans="7:9" ht="13.5">
      <c r="G768">
        <f t="shared" si="37"/>
        <v>12.733333333333546</v>
      </c>
      <c r="H768" s="1">
        <f t="shared" si="36"/>
        <v>9.045955023117005</v>
      </c>
      <c r="I768">
        <f t="shared" si="38"/>
        <v>9.34736903889974</v>
      </c>
    </row>
    <row r="769" spans="7:9" ht="13.5">
      <c r="G769">
        <f t="shared" si="37"/>
        <v>12.750000000000213</v>
      </c>
      <c r="H769" s="1">
        <f t="shared" si="36"/>
        <v>9.024548389919087</v>
      </c>
      <c r="I769">
        <f t="shared" si="38"/>
        <v>9.34736903889974</v>
      </c>
    </row>
    <row r="770" spans="7:9" ht="13.5">
      <c r="G770">
        <f t="shared" si="37"/>
        <v>12.76666666666688</v>
      </c>
      <c r="H770" s="1">
        <f t="shared" si="36"/>
        <v>9.003160327913738</v>
      </c>
      <c r="I770">
        <f t="shared" si="38"/>
        <v>9.34736903889974</v>
      </c>
    </row>
    <row r="771" spans="7:9" ht="13.5">
      <c r="G771">
        <f t="shared" si="37"/>
        <v>12.783333333333548</v>
      </c>
      <c r="H771" s="1">
        <f t="shared" si="36"/>
        <v>8.981791244298838</v>
      </c>
      <c r="I771">
        <f t="shared" si="38"/>
        <v>9.34736903889974</v>
      </c>
    </row>
    <row r="772" spans="7:9" ht="13.5">
      <c r="G772">
        <f t="shared" si="37"/>
        <v>12.800000000000216</v>
      </c>
      <c r="H772" s="1">
        <f aca="true" t="shared" si="39" ref="H772:H835">Mean+SIN(G772*2*PI()/24)*Amplitude/2</f>
        <v>8.960441545910928</v>
      </c>
      <c r="I772">
        <f t="shared" si="38"/>
        <v>9.34736903889974</v>
      </c>
    </row>
    <row r="773" spans="7:9" ht="13.5">
      <c r="G773">
        <f t="shared" si="37"/>
        <v>12.816666666666883</v>
      </c>
      <c r="H773" s="1">
        <f t="shared" si="39"/>
        <v>8.939111639217492</v>
      </c>
      <c r="I773">
        <f t="shared" si="38"/>
        <v>9.34736903889974</v>
      </c>
    </row>
    <row r="774" spans="7:9" ht="13.5">
      <c r="G774">
        <f aca="true" t="shared" si="40" ref="G774:G837">G773+1/60</f>
        <v>12.83333333333355</v>
      </c>
      <c r="H774" s="1">
        <f t="shared" si="39"/>
        <v>8.917801930309208</v>
      </c>
      <c r="I774">
        <f aca="true" t="shared" si="41" ref="I774:I837">LOOKUP(G774,$C$4:$C$29,$E$4:$E$29)</f>
        <v>9.34736903889974</v>
      </c>
    </row>
    <row r="775" spans="7:9" ht="13.5">
      <c r="G775">
        <f t="shared" si="40"/>
        <v>12.850000000000218</v>
      </c>
      <c r="H775" s="1">
        <f t="shared" si="39"/>
        <v>8.896512824892218</v>
      </c>
      <c r="I775">
        <f t="shared" si="41"/>
        <v>9.34736903889974</v>
      </c>
    </row>
    <row r="776" spans="7:9" ht="13.5">
      <c r="G776">
        <f t="shared" si="40"/>
        <v>12.866666666666886</v>
      </c>
      <c r="H776" s="1">
        <f t="shared" si="39"/>
        <v>8.875244728280396</v>
      </c>
      <c r="I776">
        <f t="shared" si="41"/>
        <v>9.34736903889974</v>
      </c>
    </row>
    <row r="777" spans="7:9" ht="13.5">
      <c r="G777">
        <f t="shared" si="40"/>
        <v>12.883333333333553</v>
      </c>
      <c r="H777" s="1">
        <f t="shared" si="39"/>
        <v>8.85399804538765</v>
      </c>
      <c r="I777">
        <f t="shared" si="41"/>
        <v>9.34736903889974</v>
      </c>
    </row>
    <row r="778" spans="7:9" ht="13.5">
      <c r="G778">
        <f t="shared" si="40"/>
        <v>12.90000000000022</v>
      </c>
      <c r="H778" s="1">
        <f t="shared" si="39"/>
        <v>8.832773180720192</v>
      </c>
      <c r="I778">
        <f t="shared" si="41"/>
        <v>9.34736903889974</v>
      </c>
    </row>
    <row r="779" spans="7:9" ht="13.5">
      <c r="G779">
        <f t="shared" si="40"/>
        <v>12.916666666666888</v>
      </c>
      <c r="H779" s="1">
        <f t="shared" si="39"/>
        <v>8.811570538368851</v>
      </c>
      <c r="I779">
        <f t="shared" si="41"/>
        <v>9.34736903889974</v>
      </c>
    </row>
    <row r="780" spans="7:9" ht="13.5">
      <c r="G780">
        <f t="shared" si="40"/>
        <v>12.933333333333556</v>
      </c>
      <c r="H780" s="1">
        <f t="shared" si="39"/>
        <v>8.790390522001381</v>
      </c>
      <c r="I780">
        <f t="shared" si="41"/>
        <v>9.34736903889974</v>
      </c>
    </row>
    <row r="781" spans="7:9" ht="13.5">
      <c r="G781">
        <f t="shared" si="40"/>
        <v>12.950000000000223</v>
      </c>
      <c r="H781" s="1">
        <f t="shared" si="39"/>
        <v>8.769233534854752</v>
      </c>
      <c r="I781">
        <f t="shared" si="41"/>
        <v>9.34736903889974</v>
      </c>
    </row>
    <row r="782" spans="7:9" ht="13.5">
      <c r="G782">
        <f t="shared" si="40"/>
        <v>12.96666666666689</v>
      </c>
      <c r="H782" s="1">
        <f t="shared" si="39"/>
        <v>8.748099979727508</v>
      </c>
      <c r="I782">
        <f t="shared" si="41"/>
        <v>9.34736903889974</v>
      </c>
    </row>
    <row r="783" spans="7:9" ht="13.5">
      <c r="G783">
        <f t="shared" si="40"/>
        <v>12.983333333333558</v>
      </c>
      <c r="H783" s="1">
        <f t="shared" si="39"/>
        <v>8.726990258972076</v>
      </c>
      <c r="I783">
        <f t="shared" si="41"/>
        <v>9.34736903889974</v>
      </c>
    </row>
    <row r="784" spans="7:9" ht="13.5">
      <c r="G784">
        <f t="shared" si="40"/>
        <v>13.000000000000226</v>
      </c>
      <c r="H784" s="1">
        <f t="shared" si="39"/>
        <v>8.705904774487113</v>
      </c>
      <c r="I784">
        <f t="shared" si="41"/>
        <v>8.086582838174552</v>
      </c>
    </row>
    <row r="785" spans="7:9" ht="13.5">
      <c r="G785">
        <f t="shared" si="40"/>
        <v>13.016666666666893</v>
      </c>
      <c r="H785" s="1">
        <f t="shared" si="39"/>
        <v>8.68484392770984</v>
      </c>
      <c r="I785">
        <f t="shared" si="41"/>
        <v>8.086582838174552</v>
      </c>
    </row>
    <row r="786" spans="7:9" ht="13.5">
      <c r="G786">
        <f t="shared" si="40"/>
        <v>13.03333333333356</v>
      </c>
      <c r="H786" s="1">
        <f t="shared" si="39"/>
        <v>8.66380811960843</v>
      </c>
      <c r="I786">
        <f t="shared" si="41"/>
        <v>8.086582838174552</v>
      </c>
    </row>
    <row r="787" spans="7:9" ht="13.5">
      <c r="G787">
        <f t="shared" si="40"/>
        <v>13.050000000000228</v>
      </c>
      <c r="H787" s="1">
        <f t="shared" si="39"/>
        <v>8.642797750674342</v>
      </c>
      <c r="I787">
        <f t="shared" si="41"/>
        <v>8.086582838174552</v>
      </c>
    </row>
    <row r="788" spans="7:9" ht="13.5">
      <c r="G788">
        <f t="shared" si="40"/>
        <v>13.066666666666896</v>
      </c>
      <c r="H788" s="1">
        <f t="shared" si="39"/>
        <v>8.621813220914715</v>
      </c>
      <c r="I788">
        <f t="shared" si="41"/>
        <v>8.086582838174552</v>
      </c>
    </row>
    <row r="789" spans="7:9" ht="13.5">
      <c r="G789">
        <f t="shared" si="40"/>
        <v>13.083333333333563</v>
      </c>
      <c r="H789" s="1">
        <f t="shared" si="39"/>
        <v>8.600854929844752</v>
      </c>
      <c r="I789">
        <f t="shared" si="41"/>
        <v>8.086582838174552</v>
      </c>
    </row>
    <row r="790" spans="7:9" ht="13.5">
      <c r="G790">
        <f t="shared" si="40"/>
        <v>13.10000000000023</v>
      </c>
      <c r="H790" s="1">
        <f t="shared" si="39"/>
        <v>8.579923276480098</v>
      </c>
      <c r="I790">
        <f t="shared" si="41"/>
        <v>8.086582838174552</v>
      </c>
    </row>
    <row r="791" spans="7:9" ht="13.5">
      <c r="G791">
        <f t="shared" si="40"/>
        <v>13.116666666666898</v>
      </c>
      <c r="H791" s="1">
        <f t="shared" si="39"/>
        <v>8.559018659329263</v>
      </c>
      <c r="I791">
        <f t="shared" si="41"/>
        <v>8.086582838174552</v>
      </c>
    </row>
    <row r="792" spans="7:9" ht="13.5">
      <c r="G792">
        <f t="shared" si="40"/>
        <v>13.133333333333566</v>
      </c>
      <c r="H792" s="1">
        <f t="shared" si="39"/>
        <v>8.538141476386025</v>
      </c>
      <c r="I792">
        <f t="shared" si="41"/>
        <v>8.086582838174552</v>
      </c>
    </row>
    <row r="793" spans="7:9" ht="13.5">
      <c r="G793">
        <f t="shared" si="40"/>
        <v>13.150000000000233</v>
      </c>
      <c r="H793" s="1">
        <f t="shared" si="39"/>
        <v>8.517292125121855</v>
      </c>
      <c r="I793">
        <f t="shared" si="41"/>
        <v>8.086582838174552</v>
      </c>
    </row>
    <row r="794" spans="7:9" ht="13.5">
      <c r="G794">
        <f t="shared" si="40"/>
        <v>13.1666666666669</v>
      </c>
      <c r="H794" s="1">
        <f t="shared" si="39"/>
        <v>8.496471002478344</v>
      </c>
      <c r="I794">
        <f t="shared" si="41"/>
        <v>8.086582838174552</v>
      </c>
    </row>
    <row r="795" spans="7:9" ht="13.5">
      <c r="G795">
        <f t="shared" si="40"/>
        <v>13.183333333333568</v>
      </c>
      <c r="H795" s="1">
        <f t="shared" si="39"/>
        <v>8.475678504859653</v>
      </c>
      <c r="I795">
        <f t="shared" si="41"/>
        <v>8.086582838174552</v>
      </c>
    </row>
    <row r="796" spans="7:9" ht="13.5">
      <c r="G796">
        <f t="shared" si="40"/>
        <v>13.200000000000236</v>
      </c>
      <c r="H796" s="1">
        <f t="shared" si="39"/>
        <v>8.45491502812497</v>
      </c>
      <c r="I796">
        <f t="shared" si="41"/>
        <v>8.086582838174552</v>
      </c>
    </row>
    <row r="797" spans="7:9" ht="13.5">
      <c r="G797">
        <f t="shared" si="40"/>
        <v>13.216666666666903</v>
      </c>
      <c r="H797" s="1">
        <f t="shared" si="39"/>
        <v>8.43418096758096</v>
      </c>
      <c r="I797">
        <f t="shared" si="41"/>
        <v>8.086582838174552</v>
      </c>
    </row>
    <row r="798" spans="7:9" ht="13.5">
      <c r="G798">
        <f t="shared" si="40"/>
        <v>13.23333333333357</v>
      </c>
      <c r="H798" s="1">
        <f t="shared" si="39"/>
        <v>8.413476717974245</v>
      </c>
      <c r="I798">
        <f t="shared" si="41"/>
        <v>8.086582838174552</v>
      </c>
    </row>
    <row r="799" spans="7:9" ht="13.5">
      <c r="G799">
        <f t="shared" si="40"/>
        <v>13.250000000000238</v>
      </c>
      <c r="H799" s="1">
        <f t="shared" si="39"/>
        <v>8.392802673483898</v>
      </c>
      <c r="I799">
        <f t="shared" si="41"/>
        <v>8.086582838174552</v>
      </c>
    </row>
    <row r="800" spans="7:9" ht="13.5">
      <c r="G800">
        <f t="shared" si="40"/>
        <v>13.266666666666906</v>
      </c>
      <c r="H800" s="1">
        <f t="shared" si="39"/>
        <v>8.372159227713922</v>
      </c>
      <c r="I800">
        <f t="shared" si="41"/>
        <v>8.086582838174552</v>
      </c>
    </row>
    <row r="801" spans="7:9" ht="13.5">
      <c r="G801">
        <f t="shared" si="40"/>
        <v>13.283333333333573</v>
      </c>
      <c r="H801" s="1">
        <f t="shared" si="39"/>
        <v>8.351546773685767</v>
      </c>
      <c r="I801">
        <f t="shared" si="41"/>
        <v>8.086582838174552</v>
      </c>
    </row>
    <row r="802" spans="7:9" ht="13.5">
      <c r="G802">
        <f t="shared" si="40"/>
        <v>13.30000000000024</v>
      </c>
      <c r="H802" s="1">
        <f t="shared" si="39"/>
        <v>8.33096570383085</v>
      </c>
      <c r="I802">
        <f t="shared" si="41"/>
        <v>8.086582838174552</v>
      </c>
    </row>
    <row r="803" spans="7:9" ht="13.5">
      <c r="G803">
        <f t="shared" si="40"/>
        <v>13.316666666666908</v>
      </c>
      <c r="H803" s="1">
        <f t="shared" si="39"/>
        <v>8.31041640998307</v>
      </c>
      <c r="I803">
        <f t="shared" si="41"/>
        <v>8.086582838174552</v>
      </c>
    </row>
    <row r="804" spans="7:9" ht="13.5">
      <c r="G804">
        <f t="shared" si="40"/>
        <v>13.333333333333576</v>
      </c>
      <c r="H804" s="1">
        <f t="shared" si="39"/>
        <v>8.289899283371359</v>
      </c>
      <c r="I804">
        <f t="shared" si="41"/>
        <v>8.086582838174552</v>
      </c>
    </row>
    <row r="805" spans="7:9" ht="13.5">
      <c r="G805">
        <f t="shared" si="40"/>
        <v>13.350000000000243</v>
      </c>
      <c r="H805" s="1">
        <f t="shared" si="39"/>
        <v>8.269414714612237</v>
      </c>
      <c r="I805">
        <f t="shared" si="41"/>
        <v>8.086582838174552</v>
      </c>
    </row>
    <row r="806" spans="7:9" ht="13.5">
      <c r="G806">
        <f t="shared" si="40"/>
        <v>13.36666666666691</v>
      </c>
      <c r="H806" s="1">
        <f t="shared" si="39"/>
        <v>8.248963093702367</v>
      </c>
      <c r="I806">
        <f t="shared" si="41"/>
        <v>8.086582838174552</v>
      </c>
    </row>
    <row r="807" spans="7:9" ht="13.5">
      <c r="G807">
        <f t="shared" si="40"/>
        <v>13.383333333333578</v>
      </c>
      <c r="H807" s="1">
        <f t="shared" si="39"/>
        <v>8.228544810011122</v>
      </c>
      <c r="I807">
        <f t="shared" si="41"/>
        <v>8.086582838174552</v>
      </c>
    </row>
    <row r="808" spans="7:9" ht="13.5">
      <c r="G808">
        <f t="shared" si="40"/>
        <v>13.400000000000245</v>
      </c>
      <c r="H808" s="1">
        <f t="shared" si="39"/>
        <v>8.2081602522732</v>
      </c>
      <c r="I808">
        <f t="shared" si="41"/>
        <v>8.086582838174552</v>
      </c>
    </row>
    <row r="809" spans="7:9" ht="13.5">
      <c r="G809">
        <f t="shared" si="40"/>
        <v>13.416666666666913</v>
      </c>
      <c r="H809" s="1">
        <f t="shared" si="39"/>
        <v>8.187809808581193</v>
      </c>
      <c r="I809">
        <f t="shared" si="41"/>
        <v>8.086582838174552</v>
      </c>
    </row>
    <row r="810" spans="7:9" ht="13.5">
      <c r="G810">
        <f t="shared" si="40"/>
        <v>13.43333333333358</v>
      </c>
      <c r="H810" s="1">
        <f t="shared" si="39"/>
        <v>8.167493866378212</v>
      </c>
      <c r="I810">
        <f t="shared" si="41"/>
        <v>8.086582838174552</v>
      </c>
    </row>
    <row r="811" spans="7:9" ht="13.5">
      <c r="G811">
        <f t="shared" si="40"/>
        <v>13.450000000000248</v>
      </c>
      <c r="H811" s="1">
        <f t="shared" si="39"/>
        <v>8.147212812450519</v>
      </c>
      <c r="I811">
        <f t="shared" si="41"/>
        <v>8.086582838174552</v>
      </c>
    </row>
    <row r="812" spans="7:9" ht="13.5">
      <c r="G812">
        <f t="shared" si="40"/>
        <v>13.466666666666915</v>
      </c>
      <c r="H812" s="1">
        <f t="shared" si="39"/>
        <v>8.12696703292014</v>
      </c>
      <c r="I812">
        <f t="shared" si="41"/>
        <v>8.086582838174552</v>
      </c>
    </row>
    <row r="813" spans="7:9" ht="13.5">
      <c r="G813">
        <f t="shared" si="40"/>
        <v>13.483333333333583</v>
      </c>
      <c r="H813" s="1">
        <f t="shared" si="39"/>
        <v>8.106756913237533</v>
      </c>
      <c r="I813">
        <f t="shared" si="41"/>
        <v>8.086582838174552</v>
      </c>
    </row>
    <row r="814" spans="7:9" ht="13.5">
      <c r="G814">
        <f t="shared" si="40"/>
        <v>13.50000000000025</v>
      </c>
      <c r="H814" s="1">
        <f t="shared" si="39"/>
        <v>8.086582838174248</v>
      </c>
      <c r="I814">
        <f t="shared" si="41"/>
        <v>8.086582838174552</v>
      </c>
    </row>
    <row r="815" spans="7:9" ht="13.5">
      <c r="G815">
        <f t="shared" si="40"/>
        <v>13.516666666666918</v>
      </c>
      <c r="H815" s="1">
        <f t="shared" si="39"/>
        <v>8.066445191815596</v>
      </c>
      <c r="I815">
        <f t="shared" si="41"/>
        <v>8.086582838174552</v>
      </c>
    </row>
    <row r="816" spans="7:9" ht="13.5">
      <c r="G816">
        <f t="shared" si="40"/>
        <v>13.533333333333585</v>
      </c>
      <c r="H816" s="1">
        <f t="shared" si="39"/>
        <v>8.046344357553327</v>
      </c>
      <c r="I816">
        <f t="shared" si="41"/>
        <v>8.086582838174552</v>
      </c>
    </row>
    <row r="817" spans="7:9" ht="13.5">
      <c r="G817">
        <f t="shared" si="40"/>
        <v>13.550000000000253</v>
      </c>
      <c r="H817" s="1">
        <f t="shared" si="39"/>
        <v>8.026280718078361</v>
      </c>
      <c r="I817">
        <f t="shared" si="41"/>
        <v>8.086582838174552</v>
      </c>
    </row>
    <row r="818" spans="7:9" ht="13.5">
      <c r="G818">
        <f t="shared" si="40"/>
        <v>13.56666666666692</v>
      </c>
      <c r="H818" s="1">
        <f t="shared" si="39"/>
        <v>8.006254655373464</v>
      </c>
      <c r="I818">
        <f t="shared" si="41"/>
        <v>8.086582838174552</v>
      </c>
    </row>
    <row r="819" spans="7:9" ht="13.5">
      <c r="G819">
        <f t="shared" si="40"/>
        <v>13.583333333333588</v>
      </c>
      <c r="H819" s="1">
        <f t="shared" si="39"/>
        <v>7.9862665507060075</v>
      </c>
      <c r="I819">
        <f t="shared" si="41"/>
        <v>8.086582838174552</v>
      </c>
    </row>
    <row r="820" spans="7:9" ht="13.5">
      <c r="G820">
        <f t="shared" si="40"/>
        <v>13.600000000000255</v>
      </c>
      <c r="H820" s="1">
        <f t="shared" si="39"/>
        <v>7.966316784620695</v>
      </c>
      <c r="I820">
        <f t="shared" si="41"/>
        <v>8.086582838174552</v>
      </c>
    </row>
    <row r="821" spans="7:9" ht="13.5">
      <c r="G821">
        <f t="shared" si="40"/>
        <v>13.616666666666923</v>
      </c>
      <c r="H821" s="1">
        <f t="shared" si="39"/>
        <v>7.946405736932309</v>
      </c>
      <c r="I821">
        <f t="shared" si="41"/>
        <v>8.086582838174552</v>
      </c>
    </row>
    <row r="822" spans="7:9" ht="13.5">
      <c r="G822">
        <f t="shared" si="40"/>
        <v>13.63333333333359</v>
      </c>
      <c r="H822" s="1">
        <f t="shared" si="39"/>
        <v>7.926533786718498</v>
      </c>
      <c r="I822">
        <f t="shared" si="41"/>
        <v>8.086582838174552</v>
      </c>
    </row>
    <row r="823" spans="7:9" ht="13.5">
      <c r="G823">
        <f t="shared" si="40"/>
        <v>13.650000000000258</v>
      </c>
      <c r="H823" s="1">
        <f t="shared" si="39"/>
        <v>7.906701312312553</v>
      </c>
      <c r="I823">
        <f t="shared" si="41"/>
        <v>8.086582838174552</v>
      </c>
    </row>
    <row r="824" spans="7:9" ht="13.5">
      <c r="G824">
        <f t="shared" si="40"/>
        <v>13.666666666666925</v>
      </c>
      <c r="H824" s="1">
        <f t="shared" si="39"/>
        <v>7.886908691296197</v>
      </c>
      <c r="I824">
        <f t="shared" si="41"/>
        <v>8.086582838174552</v>
      </c>
    </row>
    <row r="825" spans="7:9" ht="13.5">
      <c r="G825">
        <f t="shared" si="40"/>
        <v>13.683333333333593</v>
      </c>
      <c r="H825" s="1">
        <f t="shared" si="39"/>
        <v>7.867156300492401</v>
      </c>
      <c r="I825">
        <f t="shared" si="41"/>
        <v>8.086582838174552</v>
      </c>
    </row>
    <row r="826" spans="7:9" ht="13.5">
      <c r="G826">
        <f t="shared" si="40"/>
        <v>13.70000000000026</v>
      </c>
      <c r="H826" s="1">
        <f t="shared" si="39"/>
        <v>7.847444515958217</v>
      </c>
      <c r="I826">
        <f t="shared" si="41"/>
        <v>8.086582838174552</v>
      </c>
    </row>
    <row r="827" spans="7:9" ht="13.5">
      <c r="G827">
        <f t="shared" si="40"/>
        <v>13.716666666666928</v>
      </c>
      <c r="H827" s="1">
        <f t="shared" si="39"/>
        <v>7.827773712977607</v>
      </c>
      <c r="I827">
        <f t="shared" si="41"/>
        <v>8.086582838174552</v>
      </c>
    </row>
    <row r="828" spans="7:9" ht="13.5">
      <c r="G828">
        <f t="shared" si="40"/>
        <v>13.733333333333595</v>
      </c>
      <c r="H828" s="1">
        <f t="shared" si="39"/>
        <v>7.8081442660543035</v>
      </c>
      <c r="I828">
        <f t="shared" si="41"/>
        <v>8.086582838174552</v>
      </c>
    </row>
    <row r="829" spans="7:9" ht="13.5">
      <c r="G829">
        <f t="shared" si="40"/>
        <v>13.750000000000263</v>
      </c>
      <c r="H829" s="1">
        <f t="shared" si="39"/>
        <v>7.788556548904686</v>
      </c>
      <c r="I829">
        <f t="shared" si="41"/>
        <v>8.086582838174552</v>
      </c>
    </row>
    <row r="830" spans="7:9" ht="13.5">
      <c r="G830">
        <f t="shared" si="40"/>
        <v>13.76666666666693</v>
      </c>
      <c r="H830" s="1">
        <f t="shared" si="39"/>
        <v>7.769010934450648</v>
      </c>
      <c r="I830">
        <f t="shared" si="41"/>
        <v>8.086582838174552</v>
      </c>
    </row>
    <row r="831" spans="7:9" ht="13.5">
      <c r="G831">
        <f t="shared" si="40"/>
        <v>13.783333333333598</v>
      </c>
      <c r="H831" s="1">
        <f t="shared" si="39"/>
        <v>7.749507794812516</v>
      </c>
      <c r="I831">
        <f t="shared" si="41"/>
        <v>8.086582838174552</v>
      </c>
    </row>
    <row r="832" spans="7:9" ht="13.5">
      <c r="G832">
        <f t="shared" si="40"/>
        <v>13.800000000000265</v>
      </c>
      <c r="H832" s="1">
        <f t="shared" si="39"/>
        <v>7.730047501301955</v>
      </c>
      <c r="I832">
        <f t="shared" si="41"/>
        <v>8.086582838174552</v>
      </c>
    </row>
    <row r="833" spans="7:9" ht="13.5">
      <c r="G833">
        <f t="shared" si="40"/>
        <v>13.816666666666933</v>
      </c>
      <c r="H833" s="1">
        <f t="shared" si="39"/>
        <v>7.710630424414909</v>
      </c>
      <c r="I833">
        <f t="shared" si="41"/>
        <v>8.086582838174552</v>
      </c>
    </row>
    <row r="834" spans="7:9" ht="13.5">
      <c r="G834">
        <f t="shared" si="40"/>
        <v>13.8333333333336</v>
      </c>
      <c r="H834" s="1">
        <f t="shared" si="39"/>
        <v>7.691256933824523</v>
      </c>
      <c r="I834">
        <f t="shared" si="41"/>
        <v>8.086582838174552</v>
      </c>
    </row>
    <row r="835" spans="7:9" ht="13.5">
      <c r="G835">
        <f t="shared" si="40"/>
        <v>13.850000000000268</v>
      </c>
      <c r="H835" s="1">
        <f t="shared" si="39"/>
        <v>7.671927398374133</v>
      </c>
      <c r="I835">
        <f t="shared" si="41"/>
        <v>8.086582838174552</v>
      </c>
    </row>
    <row r="836" spans="7:9" ht="13.5">
      <c r="G836">
        <f t="shared" si="40"/>
        <v>13.866666666666935</v>
      </c>
      <c r="H836" s="1">
        <f aca="true" t="shared" si="42" ref="H836:H899">Mean+SIN(G836*2*PI()/24)*Amplitude/2</f>
        <v>7.652642186070236</v>
      </c>
      <c r="I836">
        <f t="shared" si="41"/>
        <v>8.086582838174552</v>
      </c>
    </row>
    <row r="837" spans="7:9" ht="13.5">
      <c r="G837">
        <f t="shared" si="40"/>
        <v>13.883333333333603</v>
      </c>
      <c r="H837" s="1">
        <f t="shared" si="42"/>
        <v>7.633401664075475</v>
      </c>
      <c r="I837">
        <f t="shared" si="41"/>
        <v>8.086582838174552</v>
      </c>
    </row>
    <row r="838" spans="7:9" ht="13.5">
      <c r="G838">
        <f aca="true" t="shared" si="43" ref="G838:G901">G837+1/60</f>
        <v>13.90000000000027</v>
      </c>
      <c r="H838" s="1">
        <f t="shared" si="42"/>
        <v>7.614206198701648</v>
      </c>
      <c r="I838">
        <f aca="true" t="shared" si="44" ref="I838:I901">LOOKUP(G838,$C$4:$C$29,$E$4:$E$29)</f>
        <v>8.086582838174552</v>
      </c>
    </row>
    <row r="839" spans="7:9" ht="13.5">
      <c r="G839">
        <f t="shared" si="43"/>
        <v>13.916666666666938</v>
      </c>
      <c r="H839" s="1">
        <f t="shared" si="42"/>
        <v>7.595056155402752</v>
      </c>
      <c r="I839">
        <f t="shared" si="44"/>
        <v>8.086582838174552</v>
      </c>
    </row>
    <row r="840" spans="7:9" ht="13.5">
      <c r="G840">
        <f t="shared" si="43"/>
        <v>13.933333333333605</v>
      </c>
      <c r="H840" s="1">
        <f t="shared" si="42"/>
        <v>7.575951898768004</v>
      </c>
      <c r="I840">
        <f t="shared" si="44"/>
        <v>8.086582838174552</v>
      </c>
    </row>
    <row r="841" spans="7:9" ht="13.5">
      <c r="G841">
        <f t="shared" si="43"/>
        <v>13.950000000000273</v>
      </c>
      <c r="H841" s="1">
        <f t="shared" si="42"/>
        <v>7.556893792514913</v>
      </c>
      <c r="I841">
        <f t="shared" si="44"/>
        <v>8.086582838174552</v>
      </c>
    </row>
    <row r="842" spans="7:9" ht="13.5">
      <c r="G842">
        <f t="shared" si="43"/>
        <v>13.96666666666694</v>
      </c>
      <c r="H842" s="1">
        <f t="shared" si="42"/>
        <v>7.537882199482354</v>
      </c>
      <c r="I842">
        <f t="shared" si="44"/>
        <v>8.086582838174552</v>
      </c>
    </row>
    <row r="843" spans="7:9" ht="13.5">
      <c r="G843">
        <f t="shared" si="43"/>
        <v>13.983333333333608</v>
      </c>
      <c r="H843" s="1">
        <f t="shared" si="42"/>
        <v>7.518917481623649</v>
      </c>
      <c r="I843">
        <f t="shared" si="44"/>
        <v>8.086582838174552</v>
      </c>
    </row>
    <row r="844" spans="7:9" ht="13.5">
      <c r="G844">
        <f t="shared" si="43"/>
        <v>14.000000000000275</v>
      </c>
      <c r="H844" s="1">
        <f t="shared" si="42"/>
        <v>7.499999999999688</v>
      </c>
      <c r="I844">
        <f t="shared" si="44"/>
        <v>6.956192854956397</v>
      </c>
    </row>
    <row r="845" spans="7:9" ht="13.5">
      <c r="G845">
        <f t="shared" si="43"/>
        <v>14.016666666666943</v>
      </c>
      <c r="H845" s="1">
        <f t="shared" si="42"/>
        <v>7.481130114772057</v>
      </c>
      <c r="I845">
        <f t="shared" si="44"/>
        <v>6.956192854956397</v>
      </c>
    </row>
    <row r="846" spans="7:9" ht="13.5">
      <c r="G846">
        <f t="shared" si="43"/>
        <v>14.03333333333361</v>
      </c>
      <c r="H846" s="1">
        <f t="shared" si="42"/>
        <v>7.46230818519617</v>
      </c>
      <c r="I846">
        <f t="shared" si="44"/>
        <v>6.956192854956397</v>
      </c>
    </row>
    <row r="847" spans="7:9" ht="13.5">
      <c r="G847">
        <f t="shared" si="43"/>
        <v>14.050000000000278</v>
      </c>
      <c r="H847" s="1">
        <f t="shared" si="42"/>
        <v>7.443534569614428</v>
      </c>
      <c r="I847">
        <f t="shared" si="44"/>
        <v>6.956192854956397</v>
      </c>
    </row>
    <row r="848" spans="7:9" ht="13.5">
      <c r="G848">
        <f t="shared" si="43"/>
        <v>14.066666666666945</v>
      </c>
      <c r="H848" s="1">
        <f t="shared" si="42"/>
        <v>7.424809625449417</v>
      </c>
      <c r="I848">
        <f t="shared" si="44"/>
        <v>6.956192854956397</v>
      </c>
    </row>
    <row r="849" spans="7:9" ht="13.5">
      <c r="G849">
        <f t="shared" si="43"/>
        <v>14.083333333333613</v>
      </c>
      <c r="H849" s="1">
        <f t="shared" si="42"/>
        <v>7.40613370919708</v>
      </c>
      <c r="I849">
        <f t="shared" si="44"/>
        <v>6.956192854956397</v>
      </c>
    </row>
    <row r="850" spans="7:9" ht="13.5">
      <c r="G850">
        <f t="shared" si="43"/>
        <v>14.10000000000028</v>
      </c>
      <c r="H850" s="1">
        <f t="shared" si="42"/>
        <v>7.387507176419942</v>
      </c>
      <c r="I850">
        <f t="shared" si="44"/>
        <v>6.956192854956397</v>
      </c>
    </row>
    <row r="851" spans="7:9" ht="13.5">
      <c r="G851">
        <f t="shared" si="43"/>
        <v>14.116666666666948</v>
      </c>
      <c r="H851" s="1">
        <f t="shared" si="42"/>
        <v>7.36893038174034</v>
      </c>
      <c r="I851">
        <f t="shared" si="44"/>
        <v>6.956192854956397</v>
      </c>
    </row>
    <row r="852" spans="7:9" ht="13.5">
      <c r="G852">
        <f t="shared" si="43"/>
        <v>14.133333333333615</v>
      </c>
      <c r="H852" s="1">
        <f t="shared" si="42"/>
        <v>7.350403678833663</v>
      </c>
      <c r="I852">
        <f t="shared" si="44"/>
        <v>6.956192854956397</v>
      </c>
    </row>
    <row r="853" spans="7:9" ht="13.5">
      <c r="G853">
        <f t="shared" si="43"/>
        <v>14.150000000000283</v>
      </c>
      <c r="H853" s="1">
        <f t="shared" si="42"/>
        <v>7.3319274204216285</v>
      </c>
      <c r="I853">
        <f t="shared" si="44"/>
        <v>6.956192854956397</v>
      </c>
    </row>
    <row r="854" spans="7:9" ht="13.5">
      <c r="G854">
        <f t="shared" si="43"/>
        <v>14.16666666666695</v>
      </c>
      <c r="H854" s="1">
        <f t="shared" si="42"/>
        <v>7.313501958265567</v>
      </c>
      <c r="I854">
        <f t="shared" si="44"/>
        <v>6.956192854956397</v>
      </c>
    </row>
    <row r="855" spans="7:9" ht="13.5">
      <c r="G855">
        <f t="shared" si="43"/>
        <v>14.183333333333618</v>
      </c>
      <c r="H855" s="1">
        <f t="shared" si="42"/>
        <v>7.295127643159719</v>
      </c>
      <c r="I855">
        <f t="shared" si="44"/>
        <v>6.956192854956397</v>
      </c>
    </row>
    <row r="856" spans="7:9" ht="13.5">
      <c r="G856">
        <f t="shared" si="43"/>
        <v>14.200000000000285</v>
      </c>
      <c r="H856" s="1">
        <f t="shared" si="42"/>
        <v>7.276804824924552</v>
      </c>
      <c r="I856">
        <f t="shared" si="44"/>
        <v>6.956192854956397</v>
      </c>
    </row>
    <row r="857" spans="7:9" ht="13.5">
      <c r="G857">
        <f t="shared" si="43"/>
        <v>14.216666666666953</v>
      </c>
      <c r="H857" s="1">
        <f t="shared" si="42"/>
        <v>7.258533852400118</v>
      </c>
      <c r="I857">
        <f t="shared" si="44"/>
        <v>6.956192854956397</v>
      </c>
    </row>
    <row r="858" spans="7:9" ht="13.5">
      <c r="G858">
        <f t="shared" si="43"/>
        <v>14.23333333333362</v>
      </c>
      <c r="H858" s="1">
        <f t="shared" si="42"/>
        <v>7.240315073439397</v>
      </c>
      <c r="I858">
        <f t="shared" si="44"/>
        <v>6.956192854956397</v>
      </c>
    </row>
    <row r="859" spans="7:9" ht="13.5">
      <c r="G859">
        <f t="shared" si="43"/>
        <v>14.250000000000288</v>
      </c>
      <c r="H859" s="1">
        <f t="shared" si="42"/>
        <v>7.222148834901675</v>
      </c>
      <c r="I859">
        <f t="shared" si="44"/>
        <v>6.956192854956397</v>
      </c>
    </row>
    <row r="860" spans="7:9" ht="13.5">
      <c r="G860">
        <f t="shared" si="43"/>
        <v>14.266666666666955</v>
      </c>
      <c r="H860" s="1">
        <f t="shared" si="42"/>
        <v>7.204035482645954</v>
      </c>
      <c r="I860">
        <f t="shared" si="44"/>
        <v>6.956192854956397</v>
      </c>
    </row>
    <row r="861" spans="7:9" ht="13.5">
      <c r="G861">
        <f t="shared" si="43"/>
        <v>14.283333333333623</v>
      </c>
      <c r="H861" s="1">
        <f t="shared" si="42"/>
        <v>7.185975361524346</v>
      </c>
      <c r="I861">
        <f t="shared" si="44"/>
        <v>6.956192854956397</v>
      </c>
    </row>
    <row r="862" spans="7:9" ht="13.5">
      <c r="G862">
        <f t="shared" si="43"/>
        <v>14.30000000000029</v>
      </c>
      <c r="H862" s="1">
        <f t="shared" si="42"/>
        <v>7.167968815375522</v>
      </c>
      <c r="I862">
        <f t="shared" si="44"/>
        <v>6.956192854956397</v>
      </c>
    </row>
    <row r="863" spans="7:9" ht="13.5">
      <c r="G863">
        <f t="shared" si="43"/>
        <v>14.316666666666958</v>
      </c>
      <c r="H863" s="1">
        <f t="shared" si="42"/>
        <v>7.1500161870181715</v>
      </c>
      <c r="I863">
        <f t="shared" si="44"/>
        <v>6.956192854956397</v>
      </c>
    </row>
    <row r="864" spans="7:9" ht="13.5">
      <c r="G864">
        <f t="shared" si="43"/>
        <v>14.333333333333625</v>
      </c>
      <c r="H864" s="1">
        <f t="shared" si="42"/>
        <v>7.132117818244458</v>
      </c>
      <c r="I864">
        <f t="shared" si="44"/>
        <v>6.956192854956397</v>
      </c>
    </row>
    <row r="865" spans="7:9" ht="13.5">
      <c r="G865">
        <f t="shared" si="43"/>
        <v>14.350000000000293</v>
      </c>
      <c r="H865" s="1">
        <f t="shared" si="42"/>
        <v>7.114274049813519</v>
      </c>
      <c r="I865">
        <f t="shared" si="44"/>
        <v>6.956192854956397</v>
      </c>
    </row>
    <row r="866" spans="7:9" ht="13.5">
      <c r="G866">
        <f t="shared" si="43"/>
        <v>14.36666666666696</v>
      </c>
      <c r="H866" s="1">
        <f t="shared" si="42"/>
        <v>7.096485221444988</v>
      </c>
      <c r="I866">
        <f t="shared" si="44"/>
        <v>6.956192854956397</v>
      </c>
    </row>
    <row r="867" spans="7:9" ht="13.5">
      <c r="G867">
        <f t="shared" si="43"/>
        <v>14.383333333333628</v>
      </c>
      <c r="H867" s="1">
        <f t="shared" si="42"/>
        <v>7.078751671812515</v>
      </c>
      <c r="I867">
        <f t="shared" si="44"/>
        <v>6.956192854956397</v>
      </c>
    </row>
    <row r="868" spans="7:9" ht="13.5">
      <c r="G868">
        <f t="shared" si="43"/>
        <v>14.400000000000295</v>
      </c>
      <c r="H868" s="1">
        <f t="shared" si="42"/>
        <v>7.061073738537321</v>
      </c>
      <c r="I868">
        <f t="shared" si="44"/>
        <v>6.956192854956397</v>
      </c>
    </row>
    <row r="869" spans="7:9" ht="13.5">
      <c r="G869">
        <f t="shared" si="43"/>
        <v>14.416666666666963</v>
      </c>
      <c r="H869" s="1">
        <f t="shared" si="42"/>
        <v>7.043451758181776</v>
      </c>
      <c r="I869">
        <f t="shared" si="44"/>
        <v>6.956192854956397</v>
      </c>
    </row>
    <row r="870" spans="7:9" ht="13.5">
      <c r="G870">
        <f t="shared" si="43"/>
        <v>14.43333333333363</v>
      </c>
      <c r="H870" s="1">
        <f t="shared" si="42"/>
        <v>7.0258860662429825</v>
      </c>
      <c r="I870">
        <f t="shared" si="44"/>
        <v>6.956192854956397</v>
      </c>
    </row>
    <row r="871" spans="7:9" ht="13.5">
      <c r="G871">
        <f t="shared" si="43"/>
        <v>14.450000000000298</v>
      </c>
      <c r="H871" s="1">
        <f t="shared" si="42"/>
        <v>7.008376997146392</v>
      </c>
      <c r="I871">
        <f t="shared" si="44"/>
        <v>6.956192854956397</v>
      </c>
    </row>
    <row r="872" spans="7:9" ht="13.5">
      <c r="G872">
        <f t="shared" si="43"/>
        <v>14.466666666666965</v>
      </c>
      <c r="H872" s="1">
        <f t="shared" si="42"/>
        <v>6.990924884239446</v>
      </c>
      <c r="I872">
        <f t="shared" si="44"/>
        <v>6.956192854956397</v>
      </c>
    </row>
    <row r="873" spans="7:9" ht="13.5">
      <c r="G873">
        <f t="shared" si="43"/>
        <v>14.483333333333633</v>
      </c>
      <c r="H873" s="1">
        <f t="shared" si="42"/>
        <v>6.973530059785218</v>
      </c>
      <c r="I873">
        <f t="shared" si="44"/>
        <v>6.956192854956397</v>
      </c>
    </row>
    <row r="874" spans="7:9" ht="13.5">
      <c r="G874">
        <f t="shared" si="43"/>
        <v>14.5000000000003</v>
      </c>
      <c r="H874" s="1">
        <f t="shared" si="42"/>
        <v>6.956192854956087</v>
      </c>
      <c r="I874">
        <f t="shared" si="44"/>
        <v>6.956192854956397</v>
      </c>
    </row>
    <row r="875" spans="7:9" ht="13.5">
      <c r="G875">
        <f t="shared" si="43"/>
        <v>14.516666666666968</v>
      </c>
      <c r="H875" s="1">
        <f t="shared" si="42"/>
        <v>6.938913599827442</v>
      </c>
      <c r="I875">
        <f t="shared" si="44"/>
        <v>6.956192854956397</v>
      </c>
    </row>
    <row r="876" spans="7:9" ht="13.5">
      <c r="G876">
        <f t="shared" si="43"/>
        <v>14.533333333333635</v>
      </c>
      <c r="H876" s="1">
        <f t="shared" si="42"/>
        <v>6.921692623371397</v>
      </c>
      <c r="I876">
        <f t="shared" si="44"/>
        <v>6.956192854956397</v>
      </c>
    </row>
    <row r="877" spans="7:9" ht="13.5">
      <c r="G877">
        <f t="shared" si="43"/>
        <v>14.550000000000303</v>
      </c>
      <c r="H877" s="1">
        <f t="shared" si="42"/>
        <v>6.90453025345052</v>
      </c>
      <c r="I877">
        <f t="shared" si="44"/>
        <v>6.956192854956397</v>
      </c>
    </row>
    <row r="878" spans="7:9" ht="13.5">
      <c r="G878">
        <f t="shared" si="43"/>
        <v>14.56666666666697</v>
      </c>
      <c r="H878" s="1">
        <f t="shared" si="42"/>
        <v>6.887426816811592</v>
      </c>
      <c r="I878">
        <f t="shared" si="44"/>
        <v>6.956192854956397</v>
      </c>
    </row>
    <row r="879" spans="7:9" ht="13.5">
      <c r="G879">
        <f t="shared" si="43"/>
        <v>14.583333333333638</v>
      </c>
      <c r="H879" s="1">
        <f t="shared" si="42"/>
        <v>6.870382639079395</v>
      </c>
      <c r="I879">
        <f t="shared" si="44"/>
        <v>6.956192854956397</v>
      </c>
    </row>
    <row r="880" spans="7:9" ht="13.5">
      <c r="G880">
        <f t="shared" si="43"/>
        <v>14.600000000000305</v>
      </c>
      <c r="H880" s="1">
        <f t="shared" si="42"/>
        <v>6.853398044750503</v>
      </c>
      <c r="I880">
        <f t="shared" si="44"/>
        <v>6.956192854956397</v>
      </c>
    </row>
    <row r="881" spans="7:9" ht="13.5">
      <c r="G881">
        <f t="shared" si="43"/>
        <v>14.616666666666973</v>
      </c>
      <c r="H881" s="1">
        <f t="shared" si="42"/>
        <v>6.836473357187109</v>
      </c>
      <c r="I881">
        <f t="shared" si="44"/>
        <v>6.956192854956397</v>
      </c>
    </row>
    <row r="882" spans="7:9" ht="13.5">
      <c r="G882">
        <f t="shared" si="43"/>
        <v>14.63333333333364</v>
      </c>
      <c r="H882" s="1">
        <f t="shared" si="42"/>
        <v>6.819608898610872</v>
      </c>
      <c r="I882">
        <f t="shared" si="44"/>
        <v>6.956192854956397</v>
      </c>
    </row>
    <row r="883" spans="7:9" ht="13.5">
      <c r="G883">
        <f t="shared" si="43"/>
        <v>14.650000000000308</v>
      </c>
      <c r="H883" s="1">
        <f t="shared" si="42"/>
        <v>6.802804990096768</v>
      </c>
      <c r="I883">
        <f t="shared" si="44"/>
        <v>6.956192854956397</v>
      </c>
    </row>
    <row r="884" spans="7:9" ht="13.5">
      <c r="G884">
        <f t="shared" si="43"/>
        <v>14.666666666666975</v>
      </c>
      <c r="H884" s="1">
        <f t="shared" si="42"/>
        <v>6.786061951566994</v>
      </c>
      <c r="I884">
        <f t="shared" si="44"/>
        <v>6.956192854956397</v>
      </c>
    </row>
    <row r="885" spans="7:9" ht="13.5">
      <c r="G885">
        <f t="shared" si="43"/>
        <v>14.683333333333643</v>
      </c>
      <c r="H885" s="1">
        <f t="shared" si="42"/>
        <v>6.769380101784872</v>
      </c>
      <c r="I885">
        <f t="shared" si="44"/>
        <v>6.956192854956397</v>
      </c>
    </row>
    <row r="886" spans="7:9" ht="13.5">
      <c r="G886">
        <f t="shared" si="43"/>
        <v>14.70000000000031</v>
      </c>
      <c r="H886" s="1">
        <f t="shared" si="42"/>
        <v>6.752759758348775</v>
      </c>
      <c r="I886">
        <f t="shared" si="44"/>
        <v>6.956192854956397</v>
      </c>
    </row>
    <row r="887" spans="7:9" ht="13.5">
      <c r="G887">
        <f t="shared" si="43"/>
        <v>14.716666666666978</v>
      </c>
      <c r="H887" s="1">
        <f t="shared" si="42"/>
        <v>6.73620123768608</v>
      </c>
      <c r="I887">
        <f t="shared" si="44"/>
        <v>6.956192854956397</v>
      </c>
    </row>
    <row r="888" spans="7:9" ht="13.5">
      <c r="G888">
        <f t="shared" si="43"/>
        <v>14.733333333333645</v>
      </c>
      <c r="H888" s="1">
        <f t="shared" si="42"/>
        <v>6.719704855047156</v>
      </c>
      <c r="I888">
        <f t="shared" si="44"/>
        <v>6.956192854956397</v>
      </c>
    </row>
    <row r="889" spans="7:9" ht="13.5">
      <c r="G889">
        <f t="shared" si="43"/>
        <v>14.750000000000313</v>
      </c>
      <c r="H889" s="1">
        <f t="shared" si="42"/>
        <v>6.703270924499349</v>
      </c>
      <c r="I889">
        <f t="shared" si="44"/>
        <v>6.956192854956397</v>
      </c>
    </row>
    <row r="890" spans="7:9" ht="13.5">
      <c r="G890">
        <f t="shared" si="43"/>
        <v>14.76666666666698</v>
      </c>
      <c r="H890" s="1">
        <f t="shared" si="42"/>
        <v>6.686899758921005</v>
      </c>
      <c r="I890">
        <f t="shared" si="44"/>
        <v>6.956192854956397</v>
      </c>
    </row>
    <row r="891" spans="7:9" ht="13.5">
      <c r="G891">
        <f t="shared" si="43"/>
        <v>14.783333333333648</v>
      </c>
      <c r="H891" s="1">
        <f t="shared" si="42"/>
        <v>6.670591669995522</v>
      </c>
      <c r="I891">
        <f t="shared" si="44"/>
        <v>6.956192854956397</v>
      </c>
    </row>
    <row r="892" spans="7:9" ht="13.5">
      <c r="G892">
        <f t="shared" si="43"/>
        <v>14.800000000000315</v>
      </c>
      <c r="H892" s="1">
        <f t="shared" si="42"/>
        <v>6.654346968205403</v>
      </c>
      <c r="I892">
        <f t="shared" si="44"/>
        <v>6.956192854956397</v>
      </c>
    </row>
    <row r="893" spans="7:9" ht="13.5">
      <c r="G893">
        <f t="shared" si="43"/>
        <v>14.816666666666983</v>
      </c>
      <c r="H893" s="1">
        <f t="shared" si="42"/>
        <v>6.638165962826354</v>
      </c>
      <c r="I893">
        <f t="shared" si="44"/>
        <v>6.956192854956397</v>
      </c>
    </row>
    <row r="894" spans="7:9" ht="13.5">
      <c r="G894">
        <f t="shared" si="43"/>
        <v>14.83333333333365</v>
      </c>
      <c r="H894" s="1">
        <f t="shared" si="42"/>
        <v>6.622048961921393</v>
      </c>
      <c r="I894">
        <f t="shared" si="44"/>
        <v>6.956192854956397</v>
      </c>
    </row>
    <row r="895" spans="7:9" ht="13.5">
      <c r="G895">
        <f t="shared" si="43"/>
        <v>14.850000000000318</v>
      </c>
      <c r="H895" s="1">
        <f t="shared" si="42"/>
        <v>6.605996272334988</v>
      </c>
      <c r="I895">
        <f t="shared" si="44"/>
        <v>6.956192854956397</v>
      </c>
    </row>
    <row r="896" spans="7:9" ht="13.5">
      <c r="G896">
        <f t="shared" si="43"/>
        <v>14.866666666666985</v>
      </c>
      <c r="H896" s="1">
        <f t="shared" si="42"/>
        <v>6.590008199687203</v>
      </c>
      <c r="I896">
        <f t="shared" si="44"/>
        <v>6.956192854956397</v>
      </c>
    </row>
    <row r="897" spans="7:9" ht="13.5">
      <c r="G897">
        <f t="shared" si="43"/>
        <v>14.883333333333653</v>
      </c>
      <c r="H897" s="1">
        <f t="shared" si="42"/>
        <v>6.5740850483679</v>
      </c>
      <c r="I897">
        <f t="shared" si="44"/>
        <v>6.956192854956397</v>
      </c>
    </row>
    <row r="898" spans="7:9" ht="13.5">
      <c r="G898">
        <f t="shared" si="43"/>
        <v>14.90000000000032</v>
      </c>
      <c r="H898" s="1">
        <f t="shared" si="42"/>
        <v>6.558227121530926</v>
      </c>
      <c r="I898">
        <f t="shared" si="44"/>
        <v>6.956192854956397</v>
      </c>
    </row>
    <row r="899" spans="7:9" ht="13.5">
      <c r="G899">
        <f t="shared" si="43"/>
        <v>14.916666666666988</v>
      </c>
      <c r="H899" s="1">
        <f t="shared" si="42"/>
        <v>6.542434721088348</v>
      </c>
      <c r="I899">
        <f t="shared" si="44"/>
        <v>6.956192854956397</v>
      </c>
    </row>
    <row r="900" spans="7:9" ht="13.5">
      <c r="G900">
        <f t="shared" si="43"/>
        <v>14.933333333333655</v>
      </c>
      <c r="H900" s="1">
        <f aca="true" t="shared" si="45" ref="H900:H963">Mean+SIN(G900*2*PI()/24)*Amplitude/2</f>
        <v>6.526708147704712</v>
      </c>
      <c r="I900">
        <f t="shared" si="44"/>
        <v>6.956192854956397</v>
      </c>
    </row>
    <row r="901" spans="7:9" ht="13.5">
      <c r="G901">
        <f t="shared" si="43"/>
        <v>14.950000000000323</v>
      </c>
      <c r="H901" s="1">
        <f t="shared" si="45"/>
        <v>6.511047700791298</v>
      </c>
      <c r="I901">
        <f t="shared" si="44"/>
        <v>6.956192854956397</v>
      </c>
    </row>
    <row r="902" spans="7:9" ht="13.5">
      <c r="G902">
        <f aca="true" t="shared" si="46" ref="G902:G965">G901+1/60</f>
        <v>14.96666666666699</v>
      </c>
      <c r="H902" s="1">
        <f t="shared" si="45"/>
        <v>6.495453678500443</v>
      </c>
      <c r="I902">
        <f aca="true" t="shared" si="47" ref="I902:I965">LOOKUP(G902,$C$4:$C$29,$E$4:$E$29)</f>
        <v>6.956192854956397</v>
      </c>
    </row>
    <row r="903" spans="7:9" ht="13.5">
      <c r="G903">
        <f t="shared" si="46"/>
        <v>14.983333333333658</v>
      </c>
      <c r="H903" s="1">
        <f t="shared" si="45"/>
        <v>6.479926377719857</v>
      </c>
      <c r="I903">
        <f t="shared" si="47"/>
        <v>6.956192854956397</v>
      </c>
    </row>
    <row r="904" spans="7:9" ht="13.5">
      <c r="G904">
        <f t="shared" si="46"/>
        <v>15.000000000000325</v>
      </c>
      <c r="H904" s="1">
        <f t="shared" si="45"/>
        <v>6.464466094066963</v>
      </c>
      <c r="I904">
        <f t="shared" si="47"/>
        <v>6.033233298543825</v>
      </c>
    </row>
    <row r="905" spans="7:9" ht="13.5">
      <c r="G905">
        <f t="shared" si="46"/>
        <v>15.016666666666993</v>
      </c>
      <c r="H905" s="1">
        <f t="shared" si="45"/>
        <v>6.4490731218832735</v>
      </c>
      <c r="I905">
        <f t="shared" si="47"/>
        <v>6.033233298543825</v>
      </c>
    </row>
    <row r="906" spans="7:9" ht="13.5">
      <c r="G906">
        <f t="shared" si="46"/>
        <v>15.03333333333366</v>
      </c>
      <c r="H906" s="1">
        <f t="shared" si="45"/>
        <v>6.433747754228793</v>
      </c>
      <c r="I906">
        <f t="shared" si="47"/>
        <v>6.033233298543825</v>
      </c>
    </row>
    <row r="907" spans="7:9" ht="13.5">
      <c r="G907">
        <f t="shared" si="46"/>
        <v>15.050000000000328</v>
      </c>
      <c r="H907" s="1">
        <f t="shared" si="45"/>
        <v>6.41849028287643</v>
      </c>
      <c r="I907">
        <f t="shared" si="47"/>
        <v>6.033233298543825</v>
      </c>
    </row>
    <row r="908" spans="7:9" ht="13.5">
      <c r="G908">
        <f t="shared" si="46"/>
        <v>15.066666666666995</v>
      </c>
      <c r="H908" s="1">
        <f t="shared" si="45"/>
        <v>6.403300998306445</v>
      </c>
      <c r="I908">
        <f t="shared" si="47"/>
        <v>6.033233298543825</v>
      </c>
    </row>
    <row r="909" spans="7:9" ht="13.5">
      <c r="G909">
        <f t="shared" si="46"/>
        <v>15.083333333333663</v>
      </c>
      <c r="H909" s="1">
        <f t="shared" si="45"/>
        <v>6.388180189700925</v>
      </c>
      <c r="I909">
        <f t="shared" si="47"/>
        <v>6.033233298543825</v>
      </c>
    </row>
    <row r="910" spans="7:9" ht="13.5">
      <c r="G910">
        <f t="shared" si="46"/>
        <v>15.10000000000033</v>
      </c>
      <c r="H910" s="1">
        <f t="shared" si="45"/>
        <v>6.373128144938265</v>
      </c>
      <c r="I910">
        <f t="shared" si="47"/>
        <v>6.033233298543825</v>
      </c>
    </row>
    <row r="911" spans="7:9" ht="13.5">
      <c r="G911">
        <f t="shared" si="46"/>
        <v>15.116666666666998</v>
      </c>
      <c r="H911" s="1">
        <f t="shared" si="45"/>
        <v>6.358145150587701</v>
      </c>
      <c r="I911">
        <f t="shared" si="47"/>
        <v>6.033233298543825</v>
      </c>
    </row>
    <row r="912" spans="7:9" ht="13.5">
      <c r="G912">
        <f t="shared" si="46"/>
        <v>15.133333333333665</v>
      </c>
      <c r="H912" s="1">
        <f t="shared" si="45"/>
        <v>6.343231491903851</v>
      </c>
      <c r="I912">
        <f t="shared" si="47"/>
        <v>6.033233298543825</v>
      </c>
    </row>
    <row r="913" spans="7:9" ht="13.5">
      <c r="G913">
        <f t="shared" si="46"/>
        <v>15.150000000000333</v>
      </c>
      <c r="H913" s="1">
        <f t="shared" si="45"/>
        <v>6.3283874528212785</v>
      </c>
      <c r="I913">
        <f t="shared" si="47"/>
        <v>6.033233298543825</v>
      </c>
    </row>
    <row r="914" spans="7:9" ht="13.5">
      <c r="G914">
        <f t="shared" si="46"/>
        <v>15.166666666667</v>
      </c>
      <c r="H914" s="1">
        <f t="shared" si="45"/>
        <v>6.313613315949087</v>
      </c>
      <c r="I914">
        <f t="shared" si="47"/>
        <v>6.033233298543825</v>
      </c>
    </row>
    <row r="915" spans="7:9" ht="13.5">
      <c r="G915">
        <f t="shared" si="46"/>
        <v>15.183333333333668</v>
      </c>
      <c r="H915" s="1">
        <f t="shared" si="45"/>
        <v>6.298909362565546</v>
      </c>
      <c r="I915">
        <f t="shared" si="47"/>
        <v>6.033233298543825</v>
      </c>
    </row>
    <row r="916" spans="7:9" ht="13.5">
      <c r="G916">
        <f t="shared" si="46"/>
        <v>15.200000000000335</v>
      </c>
      <c r="H916" s="1">
        <f t="shared" si="45"/>
        <v>6.284275872612736</v>
      </c>
      <c r="I916">
        <f t="shared" si="47"/>
        <v>6.033233298543825</v>
      </c>
    </row>
    <row r="917" spans="7:9" ht="13.5">
      <c r="G917">
        <f t="shared" si="46"/>
        <v>15.216666666667003</v>
      </c>
      <c r="H917" s="1">
        <f t="shared" si="45"/>
        <v>6.2697131246912114</v>
      </c>
      <c r="I917">
        <f t="shared" si="47"/>
        <v>6.033233298543825</v>
      </c>
    </row>
    <row r="918" spans="7:9" ht="13.5">
      <c r="G918">
        <f t="shared" si="46"/>
        <v>15.23333333333367</v>
      </c>
      <c r="H918" s="1">
        <f t="shared" si="45"/>
        <v>6.255221396054697</v>
      </c>
      <c r="I918">
        <f t="shared" si="47"/>
        <v>6.033233298543825</v>
      </c>
    </row>
    <row r="919" spans="7:9" ht="13.5">
      <c r="G919">
        <f t="shared" si="46"/>
        <v>15.250000000000338</v>
      </c>
      <c r="H919" s="1">
        <f t="shared" si="45"/>
        <v>6.240800962604823</v>
      </c>
      <c r="I919">
        <f t="shared" si="47"/>
        <v>6.033233298543825</v>
      </c>
    </row>
    <row r="920" spans="7:9" ht="13.5">
      <c r="G920">
        <f t="shared" si="46"/>
        <v>15.266666666667005</v>
      </c>
      <c r="H920" s="1">
        <f t="shared" si="45"/>
        <v>6.226452098885851</v>
      </c>
      <c r="I920">
        <f t="shared" si="47"/>
        <v>6.033233298543825</v>
      </c>
    </row>
    <row r="921" spans="7:9" ht="13.5">
      <c r="G921">
        <f t="shared" si="46"/>
        <v>15.283333333333672</v>
      </c>
      <c r="H921" s="1">
        <f t="shared" si="45"/>
        <v>6.212175078079463</v>
      </c>
      <c r="I921">
        <f t="shared" si="47"/>
        <v>6.033233298543825</v>
      </c>
    </row>
    <row r="922" spans="7:9" ht="13.5">
      <c r="G922">
        <f t="shared" si="46"/>
        <v>15.30000000000034</v>
      </c>
      <c r="H922" s="1">
        <f t="shared" si="45"/>
        <v>6.197970171999556</v>
      </c>
      <c r="I922">
        <f t="shared" si="47"/>
        <v>6.033233298543825</v>
      </c>
    </row>
    <row r="923" spans="7:9" ht="13.5">
      <c r="G923">
        <f t="shared" si="46"/>
        <v>15.316666666667007</v>
      </c>
      <c r="H923" s="1">
        <f t="shared" si="45"/>
        <v>6.183837651087068</v>
      </c>
      <c r="I923">
        <f t="shared" si="47"/>
        <v>6.033233298543825</v>
      </c>
    </row>
    <row r="924" spans="7:9" ht="13.5">
      <c r="G924">
        <f t="shared" si="46"/>
        <v>15.333333333333675</v>
      </c>
      <c r="H924" s="1">
        <f t="shared" si="45"/>
        <v>6.169777784404822</v>
      </c>
      <c r="I924">
        <f t="shared" si="47"/>
        <v>6.033233298543825</v>
      </c>
    </row>
    <row r="925" spans="7:9" ht="13.5">
      <c r="G925">
        <f t="shared" si="46"/>
        <v>15.350000000000342</v>
      </c>
      <c r="H925" s="1">
        <f t="shared" si="45"/>
        <v>6.1557908396324175</v>
      </c>
      <c r="I925">
        <f t="shared" si="47"/>
        <v>6.033233298543825</v>
      </c>
    </row>
    <row r="926" spans="7:9" ht="13.5">
      <c r="G926">
        <f t="shared" si="46"/>
        <v>15.36666666666701</v>
      </c>
      <c r="H926" s="1">
        <f t="shared" si="45"/>
        <v>6.1418770830611145</v>
      </c>
      <c r="I926">
        <f t="shared" si="47"/>
        <v>6.033233298543825</v>
      </c>
    </row>
    <row r="927" spans="7:9" ht="13.5">
      <c r="G927">
        <f t="shared" si="46"/>
        <v>15.383333333333677</v>
      </c>
      <c r="H927" s="1">
        <f t="shared" si="45"/>
        <v>6.128036779588786</v>
      </c>
      <c r="I927">
        <f t="shared" si="47"/>
        <v>6.033233298543825</v>
      </c>
    </row>
    <row r="928" spans="7:9" ht="13.5">
      <c r="G928">
        <f t="shared" si="46"/>
        <v>15.400000000000345</v>
      </c>
      <c r="H928" s="1">
        <f t="shared" si="45"/>
        <v>6.114270192714862</v>
      </c>
      <c r="I928">
        <f t="shared" si="47"/>
        <v>6.033233298543825</v>
      </c>
    </row>
    <row r="929" spans="7:9" ht="13.5">
      <c r="G929">
        <f t="shared" si="46"/>
        <v>15.416666666667012</v>
      </c>
      <c r="H929" s="1">
        <f t="shared" si="45"/>
        <v>6.10057758453531</v>
      </c>
      <c r="I929">
        <f t="shared" si="47"/>
        <v>6.033233298543825</v>
      </c>
    </row>
    <row r="930" spans="7:9" ht="13.5">
      <c r="G930">
        <f t="shared" si="46"/>
        <v>15.43333333333368</v>
      </c>
      <c r="H930" s="1">
        <f t="shared" si="45"/>
        <v>6.086959215737648</v>
      </c>
      <c r="I930">
        <f t="shared" si="47"/>
        <v>6.033233298543825</v>
      </c>
    </row>
    <row r="931" spans="7:9" ht="13.5">
      <c r="G931">
        <f t="shared" si="46"/>
        <v>15.450000000000347</v>
      </c>
      <c r="H931" s="1">
        <f t="shared" si="45"/>
        <v>6.073415345595993</v>
      </c>
      <c r="I931">
        <f t="shared" si="47"/>
        <v>6.033233298543825</v>
      </c>
    </row>
    <row r="932" spans="7:9" ht="13.5">
      <c r="G932">
        <f t="shared" si="46"/>
        <v>15.466666666667015</v>
      </c>
      <c r="H932" s="1">
        <f t="shared" si="45"/>
        <v>6.05994623196611</v>
      </c>
      <c r="I932">
        <f t="shared" si="47"/>
        <v>6.033233298543825</v>
      </c>
    </row>
    <row r="933" spans="7:9" ht="13.5">
      <c r="G933">
        <f t="shared" si="46"/>
        <v>15.483333333333682</v>
      </c>
      <c r="H933" s="1">
        <f t="shared" si="45"/>
        <v>6.046552131280503</v>
      </c>
      <c r="I933">
        <f t="shared" si="47"/>
        <v>6.033233298543825</v>
      </c>
    </row>
    <row r="934" spans="7:9" ht="13.5">
      <c r="G934">
        <f t="shared" si="46"/>
        <v>15.50000000000035</v>
      </c>
      <c r="H934" s="1">
        <f t="shared" si="45"/>
        <v>6.033233298543546</v>
      </c>
      <c r="I934">
        <f t="shared" si="47"/>
        <v>6.033233298543825</v>
      </c>
    </row>
    <row r="935" spans="7:9" ht="13.5">
      <c r="G935">
        <f t="shared" si="46"/>
        <v>15.516666666667017</v>
      </c>
      <c r="H935" s="1">
        <f t="shared" si="45"/>
        <v>6.019989987326612</v>
      </c>
      <c r="I935">
        <f t="shared" si="47"/>
        <v>6.033233298543825</v>
      </c>
    </row>
    <row r="936" spans="7:9" ht="13.5">
      <c r="G936">
        <f t="shared" si="46"/>
        <v>15.533333333333685</v>
      </c>
      <c r="H936" s="1">
        <f t="shared" si="45"/>
        <v>6.006822449763257</v>
      </c>
      <c r="I936">
        <f t="shared" si="47"/>
        <v>6.033233298543825</v>
      </c>
    </row>
    <row r="937" spans="7:9" ht="13.5">
      <c r="G937">
        <f t="shared" si="46"/>
        <v>15.550000000000352</v>
      </c>
      <c r="H937" s="1">
        <f t="shared" si="45"/>
        <v>5.993730936544422</v>
      </c>
      <c r="I937">
        <f t="shared" si="47"/>
        <v>6.033233298543825</v>
      </c>
    </row>
    <row r="938" spans="7:9" ht="13.5">
      <c r="G938">
        <f t="shared" si="46"/>
        <v>15.56666666666702</v>
      </c>
      <c r="H938" s="1">
        <f t="shared" si="45"/>
        <v>5.98071569691364</v>
      </c>
      <c r="I938">
        <f t="shared" si="47"/>
        <v>6.033233298543825</v>
      </c>
    </row>
    <row r="939" spans="7:9" ht="13.5">
      <c r="G939">
        <f t="shared" si="46"/>
        <v>15.583333333333687</v>
      </c>
      <c r="H939" s="1">
        <f t="shared" si="45"/>
        <v>5.967776978662314</v>
      </c>
      <c r="I939">
        <f t="shared" si="47"/>
        <v>6.033233298543825</v>
      </c>
    </row>
    <row r="940" spans="7:9" ht="13.5">
      <c r="G940">
        <f t="shared" si="46"/>
        <v>15.600000000000355</v>
      </c>
      <c r="H940" s="1">
        <f t="shared" si="45"/>
        <v>5.954915028124989</v>
      </c>
      <c r="I940">
        <f t="shared" si="47"/>
        <v>6.033233298543825</v>
      </c>
    </row>
    <row r="941" spans="7:9" ht="13.5">
      <c r="G941">
        <f t="shared" si="46"/>
        <v>15.616666666667022</v>
      </c>
      <c r="H941" s="1">
        <f t="shared" si="45"/>
        <v>5.942130090174667</v>
      </c>
      <c r="I941">
        <f t="shared" si="47"/>
        <v>6.033233298543825</v>
      </c>
    </row>
    <row r="942" spans="7:9" ht="13.5">
      <c r="G942">
        <f t="shared" si="46"/>
        <v>15.63333333333369</v>
      </c>
      <c r="H942" s="1">
        <f t="shared" si="45"/>
        <v>5.929422408218132</v>
      </c>
      <c r="I942">
        <f t="shared" si="47"/>
        <v>6.033233298543825</v>
      </c>
    </row>
    <row r="943" spans="7:9" ht="13.5">
      <c r="G943">
        <f t="shared" si="46"/>
        <v>15.650000000000357</v>
      </c>
      <c r="H943" s="1">
        <f t="shared" si="45"/>
        <v>5.916792224191337</v>
      </c>
      <c r="I943">
        <f t="shared" si="47"/>
        <v>6.033233298543825</v>
      </c>
    </row>
    <row r="944" spans="7:9" ht="13.5">
      <c r="G944">
        <f t="shared" si="46"/>
        <v>15.666666666667025</v>
      </c>
      <c r="H944" s="1">
        <f t="shared" si="45"/>
        <v>5.904239778554772</v>
      </c>
      <c r="I944">
        <f t="shared" si="47"/>
        <v>6.033233298543825</v>
      </c>
    </row>
    <row r="945" spans="7:9" ht="13.5">
      <c r="G945">
        <f t="shared" si="46"/>
        <v>15.683333333333692</v>
      </c>
      <c r="H945" s="1">
        <f t="shared" si="45"/>
        <v>5.891765310288913</v>
      </c>
      <c r="I945">
        <f t="shared" si="47"/>
        <v>6.033233298543825</v>
      </c>
    </row>
    <row r="946" spans="7:9" ht="13.5">
      <c r="G946">
        <f t="shared" si="46"/>
        <v>15.70000000000036</v>
      </c>
      <c r="H946" s="1">
        <f t="shared" si="45"/>
        <v>5.879369056889655</v>
      </c>
      <c r="I946">
        <f t="shared" si="47"/>
        <v>6.033233298543825</v>
      </c>
    </row>
    <row r="947" spans="7:9" ht="13.5">
      <c r="G947">
        <f t="shared" si="46"/>
        <v>15.716666666667027</v>
      </c>
      <c r="H947" s="1">
        <f t="shared" si="45"/>
        <v>5.867051254363792</v>
      </c>
      <c r="I947">
        <f t="shared" si="47"/>
        <v>6.033233298543825</v>
      </c>
    </row>
    <row r="948" spans="7:9" ht="13.5">
      <c r="G948">
        <f t="shared" si="46"/>
        <v>15.733333333333695</v>
      </c>
      <c r="H948" s="1">
        <f t="shared" si="45"/>
        <v>5.854812137224528</v>
      </c>
      <c r="I948">
        <f t="shared" si="47"/>
        <v>6.033233298543825</v>
      </c>
    </row>
    <row r="949" spans="7:9" ht="13.5">
      <c r="G949">
        <f t="shared" si="46"/>
        <v>15.750000000000362</v>
      </c>
      <c r="H949" s="1">
        <f t="shared" si="45"/>
        <v>5.84265193848701</v>
      </c>
      <c r="I949">
        <f t="shared" si="47"/>
        <v>6.033233298543825</v>
      </c>
    </row>
    <row r="950" spans="7:9" ht="13.5">
      <c r="G950">
        <f t="shared" si="46"/>
        <v>15.76666666666703</v>
      </c>
      <c r="H950" s="1">
        <f t="shared" si="45"/>
        <v>5.830570889663898</v>
      </c>
      <c r="I950">
        <f t="shared" si="47"/>
        <v>6.033233298543825</v>
      </c>
    </row>
    <row r="951" spans="7:9" ht="13.5">
      <c r="G951">
        <f t="shared" si="46"/>
        <v>15.783333333333697</v>
      </c>
      <c r="H951" s="1">
        <f t="shared" si="45"/>
        <v>5.818569220760944</v>
      </c>
      <c r="I951">
        <f t="shared" si="47"/>
        <v>6.033233298543825</v>
      </c>
    </row>
    <row r="952" spans="7:9" ht="13.5">
      <c r="G952">
        <f t="shared" si="46"/>
        <v>15.800000000000365</v>
      </c>
      <c r="H952" s="1">
        <f t="shared" si="45"/>
        <v>5.806647160272621</v>
      </c>
      <c r="I952">
        <f t="shared" si="47"/>
        <v>6.033233298543825</v>
      </c>
    </row>
    <row r="953" spans="7:9" ht="13.5">
      <c r="G953">
        <f t="shared" si="46"/>
        <v>15.816666666667032</v>
      </c>
      <c r="H953" s="1">
        <f t="shared" si="45"/>
        <v>5.794804935177779</v>
      </c>
      <c r="I953">
        <f t="shared" si="47"/>
        <v>6.033233298543825</v>
      </c>
    </row>
    <row r="954" spans="7:9" ht="13.5">
      <c r="G954">
        <f t="shared" si="46"/>
        <v>15.8333333333337</v>
      </c>
      <c r="H954" s="1">
        <f t="shared" si="45"/>
        <v>5.783042770935315</v>
      </c>
      <c r="I954">
        <f t="shared" si="47"/>
        <v>6.033233298543825</v>
      </c>
    </row>
    <row r="955" spans="7:9" ht="13.5">
      <c r="G955">
        <f t="shared" si="46"/>
        <v>15.850000000000367</v>
      </c>
      <c r="H955" s="1">
        <f t="shared" si="45"/>
        <v>5.771360891479878</v>
      </c>
      <c r="I955">
        <f t="shared" si="47"/>
        <v>6.033233298543825</v>
      </c>
    </row>
    <row r="956" spans="7:9" ht="13.5">
      <c r="G956">
        <f t="shared" si="46"/>
        <v>15.866666666667035</v>
      </c>
      <c r="H956" s="1">
        <f t="shared" si="45"/>
        <v>5.759759519217616</v>
      </c>
      <c r="I956">
        <f t="shared" si="47"/>
        <v>6.033233298543825</v>
      </c>
    </row>
    <row r="957" spans="7:9" ht="13.5">
      <c r="G957">
        <f t="shared" si="46"/>
        <v>15.883333333333702</v>
      </c>
      <c r="H957" s="1">
        <f t="shared" si="45"/>
        <v>5.748238875021931</v>
      </c>
      <c r="I957">
        <f t="shared" si="47"/>
        <v>6.033233298543825</v>
      </c>
    </row>
    <row r="958" spans="7:9" ht="13.5">
      <c r="G958">
        <f t="shared" si="46"/>
        <v>15.90000000000037</v>
      </c>
      <c r="H958" s="1">
        <f t="shared" si="45"/>
        <v>5.736799178229285</v>
      </c>
      <c r="I958">
        <f t="shared" si="47"/>
        <v>6.033233298543825</v>
      </c>
    </row>
    <row r="959" spans="7:9" ht="13.5">
      <c r="G959">
        <f t="shared" si="46"/>
        <v>15.916666666667037</v>
      </c>
      <c r="H959" s="1">
        <f t="shared" si="45"/>
        <v>5.7254406466350165</v>
      </c>
      <c r="I959">
        <f t="shared" si="47"/>
        <v>6.033233298543825</v>
      </c>
    </row>
    <row r="960" spans="7:9" ht="13.5">
      <c r="G960">
        <f t="shared" si="46"/>
        <v>15.933333333333705</v>
      </c>
      <c r="H960" s="1">
        <f t="shared" si="45"/>
        <v>5.71416349648919</v>
      </c>
      <c r="I960">
        <f t="shared" si="47"/>
        <v>6.033233298543825</v>
      </c>
    </row>
    <row r="961" spans="7:9" ht="13.5">
      <c r="G961">
        <f t="shared" si="46"/>
        <v>15.950000000000372</v>
      </c>
      <c r="H961" s="1">
        <f t="shared" si="45"/>
        <v>5.702967942492489</v>
      </c>
      <c r="I961">
        <f t="shared" si="47"/>
        <v>6.033233298543825</v>
      </c>
    </row>
    <row r="962" spans="7:9" ht="13.5">
      <c r="G962">
        <f t="shared" si="46"/>
        <v>15.96666666666704</v>
      </c>
      <c r="H962" s="1">
        <f t="shared" si="45"/>
        <v>5.691854197792123</v>
      </c>
      <c r="I962">
        <f t="shared" si="47"/>
        <v>6.033233298543825</v>
      </c>
    </row>
    <row r="963" spans="7:9" ht="13.5">
      <c r="G963">
        <f t="shared" si="46"/>
        <v>15.983333333333707</v>
      </c>
      <c r="H963" s="1">
        <f t="shared" si="45"/>
        <v>5.680822473977775</v>
      </c>
      <c r="I963">
        <f t="shared" si="47"/>
        <v>6.033233298543825</v>
      </c>
    </row>
    <row r="964" spans="7:9" ht="13.5">
      <c r="G964">
        <f t="shared" si="46"/>
        <v>16.000000000000373</v>
      </c>
      <c r="H964" s="1">
        <f aca="true" t="shared" si="48" ref="H964:H1027">Mean+SIN(G964*2*PI()/24)*Amplitude/2</f>
        <v>5.669872981077564</v>
      </c>
      <c r="I964">
        <f t="shared" si="47"/>
        <v>5.380602337443566</v>
      </c>
    </row>
    <row r="965" spans="7:9" ht="13.5">
      <c r="G965">
        <f t="shared" si="46"/>
        <v>16.01666666666704</v>
      </c>
      <c r="H965" s="1">
        <f t="shared" si="48"/>
        <v>5.659005927554048</v>
      </c>
      <c r="I965">
        <f t="shared" si="47"/>
        <v>5.380602337443566</v>
      </c>
    </row>
    <row r="966" spans="7:9" ht="13.5">
      <c r="G966">
        <f aca="true" t="shared" si="49" ref="G966:G1029">G965+1/60</f>
        <v>16.033333333333704</v>
      </c>
      <c r="H966" s="1">
        <f t="shared" si="48"/>
        <v>5.648221520300264</v>
      </c>
      <c r="I966">
        <f aca="true" t="shared" si="50" ref="I966:I1029">LOOKUP(G966,$C$4:$C$29,$E$4:$E$29)</f>
        <v>5.380602337443566</v>
      </c>
    </row>
    <row r="967" spans="7:9" ht="13.5">
      <c r="G967">
        <f t="shared" si="49"/>
        <v>16.05000000000037</v>
      </c>
      <c r="H967" s="1">
        <f t="shared" si="48"/>
        <v>5.637519964635777</v>
      </c>
      <c r="I967">
        <f t="shared" si="50"/>
        <v>5.380602337443566</v>
      </c>
    </row>
    <row r="968" spans="7:9" ht="13.5">
      <c r="G968">
        <f t="shared" si="49"/>
        <v>16.066666666667036</v>
      </c>
      <c r="H968" s="1">
        <f t="shared" si="48"/>
        <v>5.626901464302788</v>
      </c>
      <c r="I968">
        <f t="shared" si="50"/>
        <v>5.380602337443566</v>
      </c>
    </row>
    <row r="969" spans="7:9" ht="13.5">
      <c r="G969">
        <f t="shared" si="49"/>
        <v>16.0833333333337</v>
      </c>
      <c r="H969" s="1">
        <f t="shared" si="48"/>
        <v>5.616366221462228</v>
      </c>
      <c r="I969">
        <f t="shared" si="50"/>
        <v>5.380602337443566</v>
      </c>
    </row>
    <row r="970" spans="7:9" ht="13.5">
      <c r="G970">
        <f t="shared" si="49"/>
        <v>16.100000000000367</v>
      </c>
      <c r="H970" s="1">
        <f t="shared" si="48"/>
        <v>5.605914436689945</v>
      </c>
      <c r="I970">
        <f t="shared" si="50"/>
        <v>5.380602337443566</v>
      </c>
    </row>
    <row r="971" spans="7:9" ht="13.5">
      <c r="G971">
        <f t="shared" si="49"/>
        <v>16.116666666667033</v>
      </c>
      <c r="H971" s="1">
        <f t="shared" si="48"/>
        <v>5.595546308972844</v>
      </c>
      <c r="I971">
        <f t="shared" si="50"/>
        <v>5.380602337443566</v>
      </c>
    </row>
    <row r="972" spans="7:9" ht="13.5">
      <c r="G972">
        <f t="shared" si="49"/>
        <v>16.1333333333337</v>
      </c>
      <c r="H972" s="1">
        <f t="shared" si="48"/>
        <v>5.585262035705142</v>
      </c>
      <c r="I972">
        <f t="shared" si="50"/>
        <v>5.380602337443566</v>
      </c>
    </row>
    <row r="973" spans="7:9" ht="13.5">
      <c r="G973">
        <f t="shared" si="49"/>
        <v>16.150000000000365</v>
      </c>
      <c r="H973" s="1">
        <f t="shared" si="48"/>
        <v>5.575061812684568</v>
      </c>
      <c r="I973">
        <f t="shared" si="50"/>
        <v>5.380602337443566</v>
      </c>
    </row>
    <row r="974" spans="7:9" ht="13.5">
      <c r="G974">
        <f t="shared" si="49"/>
        <v>16.16666666666703</v>
      </c>
      <c r="H974" s="1">
        <f t="shared" si="48"/>
        <v>5.5649458341086735</v>
      </c>
      <c r="I974">
        <f t="shared" si="50"/>
        <v>5.380602337443566</v>
      </c>
    </row>
    <row r="975" spans="7:9" ht="13.5">
      <c r="G975">
        <f t="shared" si="49"/>
        <v>16.183333333333696</v>
      </c>
      <c r="H975" s="1">
        <f t="shared" si="48"/>
        <v>5.5549142925711</v>
      </c>
      <c r="I975">
        <f t="shared" si="50"/>
        <v>5.380602337443566</v>
      </c>
    </row>
    <row r="976" spans="7:9" ht="13.5">
      <c r="G976">
        <f t="shared" si="49"/>
        <v>16.20000000000036</v>
      </c>
      <c r="H976" s="1">
        <f t="shared" si="48"/>
        <v>5.5449673790579475</v>
      </c>
      <c r="I976">
        <f t="shared" si="50"/>
        <v>5.380602337443566</v>
      </c>
    </row>
    <row r="977" spans="7:9" ht="13.5">
      <c r="G977">
        <f t="shared" si="49"/>
        <v>16.216666666667027</v>
      </c>
      <c r="H977" s="1">
        <f t="shared" si="48"/>
        <v>5.5351052829441025</v>
      </c>
      <c r="I977">
        <f t="shared" si="50"/>
        <v>5.380602337443566</v>
      </c>
    </row>
    <row r="978" spans="7:9" ht="13.5">
      <c r="G978">
        <f t="shared" si="49"/>
        <v>16.233333333333693</v>
      </c>
      <c r="H978" s="1">
        <f t="shared" si="48"/>
        <v>5.525328191989666</v>
      </c>
      <c r="I978">
        <f t="shared" si="50"/>
        <v>5.380602337443566</v>
      </c>
    </row>
    <row r="979" spans="7:9" ht="13.5">
      <c r="G979">
        <f t="shared" si="49"/>
        <v>16.25000000000036</v>
      </c>
      <c r="H979" s="1">
        <f t="shared" si="48"/>
        <v>5.51563629233635</v>
      </c>
      <c r="I979">
        <f t="shared" si="50"/>
        <v>5.380602337443566</v>
      </c>
    </row>
    <row r="980" spans="7:9" ht="13.5">
      <c r="G980">
        <f t="shared" si="49"/>
        <v>16.266666666667025</v>
      </c>
      <c r="H980" s="1">
        <f t="shared" si="48"/>
        <v>5.506029768503959</v>
      </c>
      <c r="I980">
        <f t="shared" si="50"/>
        <v>5.380602337443566</v>
      </c>
    </row>
    <row r="981" spans="7:9" ht="13.5">
      <c r="G981">
        <f t="shared" si="49"/>
        <v>16.28333333333369</v>
      </c>
      <c r="H981" s="1">
        <f t="shared" si="48"/>
        <v>5.496508803386858</v>
      </c>
      <c r="I981">
        <f t="shared" si="50"/>
        <v>5.380602337443566</v>
      </c>
    </row>
    <row r="982" spans="7:9" ht="13.5">
      <c r="G982">
        <f t="shared" si="49"/>
        <v>16.300000000000356</v>
      </c>
      <c r="H982" s="1">
        <f t="shared" si="48"/>
        <v>5.487073578250497</v>
      </c>
      <c r="I982">
        <f t="shared" si="50"/>
        <v>5.380602337443566</v>
      </c>
    </row>
    <row r="983" spans="7:9" ht="13.5">
      <c r="G983">
        <f t="shared" si="49"/>
        <v>16.31666666666702</v>
      </c>
      <c r="H983" s="1">
        <f t="shared" si="48"/>
        <v>5.477724272727961</v>
      </c>
      <c r="I983">
        <f t="shared" si="50"/>
        <v>5.380602337443566</v>
      </c>
    </row>
    <row r="984" spans="7:9" ht="13.5">
      <c r="G984">
        <f t="shared" si="49"/>
        <v>16.333333333333687</v>
      </c>
      <c r="H984" s="1">
        <f t="shared" si="48"/>
        <v>5.468461064816554</v>
      </c>
      <c r="I984">
        <f t="shared" si="50"/>
        <v>5.380602337443566</v>
      </c>
    </row>
    <row r="985" spans="7:9" ht="13.5">
      <c r="G985">
        <f t="shared" si="49"/>
        <v>16.350000000000353</v>
      </c>
      <c r="H985" s="1">
        <f t="shared" si="48"/>
        <v>5.4592841308744</v>
      </c>
      <c r="I985">
        <f t="shared" si="50"/>
        <v>5.380602337443566</v>
      </c>
    </row>
    <row r="986" spans="7:9" ht="13.5">
      <c r="G986">
        <f t="shared" si="49"/>
        <v>16.36666666666702</v>
      </c>
      <c r="H986" s="1">
        <f t="shared" si="48"/>
        <v>5.450193645617093</v>
      </c>
      <c r="I986">
        <f t="shared" si="50"/>
        <v>5.380602337443566</v>
      </c>
    </row>
    <row r="987" spans="7:9" ht="13.5">
      <c r="G987">
        <f t="shared" si="49"/>
        <v>16.383333333333685</v>
      </c>
      <c r="H987" s="1">
        <f t="shared" si="48"/>
        <v>5.441189782114368</v>
      </c>
      <c r="I987">
        <f t="shared" si="50"/>
        <v>5.380602337443566</v>
      </c>
    </row>
    <row r="988" spans="7:9" ht="13.5">
      <c r="G988">
        <f t="shared" si="49"/>
        <v>16.40000000000035</v>
      </c>
      <c r="H988" s="1">
        <f t="shared" si="48"/>
        <v>5.432272711786809</v>
      </c>
      <c r="I988">
        <f t="shared" si="50"/>
        <v>5.380602337443566</v>
      </c>
    </row>
    <row r="989" spans="7:9" ht="13.5">
      <c r="G989">
        <f t="shared" si="49"/>
        <v>16.416666666667016</v>
      </c>
      <c r="H989" s="1">
        <f t="shared" si="48"/>
        <v>5.42344260440258</v>
      </c>
      <c r="I989">
        <f t="shared" si="50"/>
        <v>5.380602337443566</v>
      </c>
    </row>
    <row r="990" spans="7:9" ht="13.5">
      <c r="G990">
        <f t="shared" si="49"/>
        <v>16.43333333333368</v>
      </c>
      <c r="H990" s="1">
        <f t="shared" si="48"/>
        <v>5.414699628074199</v>
      </c>
      <c r="I990">
        <f t="shared" si="50"/>
        <v>5.380602337443566</v>
      </c>
    </row>
    <row r="991" spans="7:9" ht="13.5">
      <c r="G991">
        <f t="shared" si="49"/>
        <v>16.450000000000347</v>
      </c>
      <c r="H991" s="1">
        <f t="shared" si="48"/>
        <v>5.406043949255329</v>
      </c>
      <c r="I991">
        <f t="shared" si="50"/>
        <v>5.380602337443566</v>
      </c>
    </row>
    <row r="992" spans="7:9" ht="13.5">
      <c r="G992">
        <f t="shared" si="49"/>
        <v>16.466666666667013</v>
      </c>
      <c r="H992" s="1">
        <f t="shared" si="48"/>
        <v>5.397475732737622</v>
      </c>
      <c r="I992">
        <f t="shared" si="50"/>
        <v>5.380602337443566</v>
      </c>
    </row>
    <row r="993" spans="7:9" ht="13.5">
      <c r="G993">
        <f t="shared" si="49"/>
        <v>16.48333333333368</v>
      </c>
      <c r="H993" s="1">
        <f t="shared" si="48"/>
        <v>5.388995141647566</v>
      </c>
      <c r="I993">
        <f t="shared" si="50"/>
        <v>5.380602337443566</v>
      </c>
    </row>
    <row r="994" spans="7:9" ht="13.5">
      <c r="G994">
        <f t="shared" si="49"/>
        <v>16.500000000000345</v>
      </c>
      <c r="H994" s="1">
        <f t="shared" si="48"/>
        <v>5.380602337443394</v>
      </c>
      <c r="I994">
        <f t="shared" si="50"/>
        <v>5.380602337443566</v>
      </c>
    </row>
    <row r="995" spans="7:9" ht="13.5">
      <c r="G995">
        <f t="shared" si="49"/>
        <v>16.51666666666701</v>
      </c>
      <c r="H995" s="1">
        <f t="shared" si="48"/>
        <v>5.372297479911998</v>
      </c>
      <c r="I995">
        <f t="shared" si="50"/>
        <v>5.380602337443566</v>
      </c>
    </row>
    <row r="996" spans="7:9" ht="13.5">
      <c r="G996">
        <f t="shared" si="49"/>
        <v>16.533333333333676</v>
      </c>
      <c r="H996" s="1">
        <f t="shared" si="48"/>
        <v>5.364080727165895</v>
      </c>
      <c r="I996">
        <f t="shared" si="50"/>
        <v>5.380602337443566</v>
      </c>
    </row>
    <row r="997" spans="7:9" ht="13.5">
      <c r="G997">
        <f t="shared" si="49"/>
        <v>16.55000000000034</v>
      </c>
      <c r="H997" s="1">
        <f t="shared" si="48"/>
        <v>5.355952235640213</v>
      </c>
      <c r="I997">
        <f t="shared" si="50"/>
        <v>5.380602337443566</v>
      </c>
    </row>
    <row r="998" spans="7:9" ht="13.5">
      <c r="G998">
        <f t="shared" si="49"/>
        <v>16.566666666667007</v>
      </c>
      <c r="H998" s="1">
        <f t="shared" si="48"/>
        <v>5.347912160089715</v>
      </c>
      <c r="I998">
        <f t="shared" si="50"/>
        <v>5.380602337443566</v>
      </c>
    </row>
    <row r="999" spans="7:9" ht="13.5">
      <c r="G999">
        <f t="shared" si="49"/>
        <v>16.583333333333673</v>
      </c>
      <c r="H999" s="1">
        <f t="shared" si="48"/>
        <v>5.339960653585846</v>
      </c>
      <c r="I999">
        <f t="shared" si="50"/>
        <v>5.380602337443566</v>
      </c>
    </row>
    <row r="1000" spans="7:9" ht="13.5">
      <c r="G1000">
        <f t="shared" si="49"/>
        <v>16.60000000000034</v>
      </c>
      <c r="H1000" s="1">
        <f t="shared" si="48"/>
        <v>5.332097867513833</v>
      </c>
      <c r="I1000">
        <f t="shared" si="50"/>
        <v>5.380602337443566</v>
      </c>
    </row>
    <row r="1001" spans="7:9" ht="13.5">
      <c r="G1001">
        <f t="shared" si="49"/>
        <v>16.616666666667005</v>
      </c>
      <c r="H1001" s="1">
        <f t="shared" si="48"/>
        <v>5.324323951569785</v>
      </c>
      <c r="I1001">
        <f t="shared" si="50"/>
        <v>5.380602337443566</v>
      </c>
    </row>
    <row r="1002" spans="7:9" ht="13.5">
      <c r="G1002">
        <f t="shared" si="49"/>
        <v>16.63333333333367</v>
      </c>
      <c r="H1002" s="1">
        <f t="shared" si="48"/>
        <v>5.316639053757858</v>
      </c>
      <c r="I1002">
        <f t="shared" si="50"/>
        <v>5.380602337443566</v>
      </c>
    </row>
    <row r="1003" spans="7:9" ht="13.5">
      <c r="G1003">
        <f t="shared" si="49"/>
        <v>16.650000000000336</v>
      </c>
      <c r="H1003" s="1">
        <f t="shared" si="48"/>
        <v>5.309043320387428</v>
      </c>
      <c r="I1003">
        <f t="shared" si="50"/>
        <v>5.380602337443566</v>
      </c>
    </row>
    <row r="1004" spans="7:9" ht="13.5">
      <c r="G1004">
        <f t="shared" si="49"/>
        <v>16.666666666667002</v>
      </c>
      <c r="H1004" s="1">
        <f t="shared" si="48"/>
        <v>5.301536896070307</v>
      </c>
      <c r="I1004">
        <f t="shared" si="50"/>
        <v>5.380602337443566</v>
      </c>
    </row>
    <row r="1005" spans="7:9" ht="13.5">
      <c r="G1005">
        <f t="shared" si="49"/>
        <v>16.683333333333668</v>
      </c>
      <c r="H1005" s="1">
        <f t="shared" si="48"/>
        <v>5.294119923718</v>
      </c>
      <c r="I1005">
        <f t="shared" si="50"/>
        <v>5.380602337443566</v>
      </c>
    </row>
    <row r="1006" spans="7:9" ht="13.5">
      <c r="G1006">
        <f t="shared" si="49"/>
        <v>16.700000000000333</v>
      </c>
      <c r="H1006" s="1">
        <f t="shared" si="48"/>
        <v>5.286792544538962</v>
      </c>
      <c r="I1006">
        <f t="shared" si="50"/>
        <v>5.380602337443566</v>
      </c>
    </row>
    <row r="1007" spans="7:9" ht="13.5">
      <c r="G1007">
        <f t="shared" si="49"/>
        <v>16.716666666667</v>
      </c>
      <c r="H1007" s="1">
        <f t="shared" si="48"/>
        <v>5.279554898035936</v>
      </c>
      <c r="I1007">
        <f t="shared" si="50"/>
        <v>5.380602337443566</v>
      </c>
    </row>
    <row r="1008" spans="7:9" ht="13.5">
      <c r="G1008">
        <f t="shared" si="49"/>
        <v>16.733333333333665</v>
      </c>
      <c r="H1008" s="1">
        <f t="shared" si="48"/>
        <v>5.272407122003274</v>
      </c>
      <c r="I1008">
        <f t="shared" si="50"/>
        <v>5.380602337443566</v>
      </c>
    </row>
    <row r="1009" spans="7:9" ht="13.5">
      <c r="G1009">
        <f t="shared" si="49"/>
        <v>16.75000000000033</v>
      </c>
      <c r="H1009" s="1">
        <f t="shared" si="48"/>
        <v>5.265349352524334</v>
      </c>
      <c r="I1009">
        <f t="shared" si="50"/>
        <v>5.380602337443566</v>
      </c>
    </row>
    <row r="1010" spans="7:9" ht="13.5">
      <c r="G1010">
        <f t="shared" si="49"/>
        <v>16.766666666666996</v>
      </c>
      <c r="H1010" s="1">
        <f t="shared" si="48"/>
        <v>5.258381723968866</v>
      </c>
      <c r="I1010">
        <f t="shared" si="50"/>
        <v>5.380602337443566</v>
      </c>
    </row>
    <row r="1011" spans="7:9" ht="13.5">
      <c r="G1011">
        <f t="shared" si="49"/>
        <v>16.783333333333662</v>
      </c>
      <c r="H1011" s="1">
        <f t="shared" si="48"/>
        <v>5.2515043689904815</v>
      </c>
      <c r="I1011">
        <f t="shared" si="50"/>
        <v>5.380602337443566</v>
      </c>
    </row>
    <row r="1012" spans="7:9" ht="13.5">
      <c r="G1012">
        <f t="shared" si="49"/>
        <v>16.800000000000328</v>
      </c>
      <c r="H1012" s="1">
        <f t="shared" si="48"/>
        <v>5.2447174185240995</v>
      </c>
      <c r="I1012">
        <f t="shared" si="50"/>
        <v>5.380602337443566</v>
      </c>
    </row>
    <row r="1013" spans="7:9" ht="13.5">
      <c r="G1013">
        <f t="shared" si="49"/>
        <v>16.816666666666993</v>
      </c>
      <c r="H1013" s="1">
        <f t="shared" si="48"/>
        <v>5.238021001783479</v>
      </c>
      <c r="I1013">
        <f t="shared" si="50"/>
        <v>5.380602337443566</v>
      </c>
    </row>
    <row r="1014" spans="7:9" ht="13.5">
      <c r="G1014">
        <f t="shared" si="49"/>
        <v>16.83333333333366</v>
      </c>
      <c r="H1014" s="1">
        <f t="shared" si="48"/>
        <v>5.231415246258737</v>
      </c>
      <c r="I1014">
        <f t="shared" si="50"/>
        <v>5.380602337443566</v>
      </c>
    </row>
    <row r="1015" spans="7:9" ht="13.5">
      <c r="G1015">
        <f t="shared" si="49"/>
        <v>16.850000000000325</v>
      </c>
      <c r="H1015" s="1">
        <f t="shared" si="48"/>
        <v>5.224900277713942</v>
      </c>
      <c r="I1015">
        <f t="shared" si="50"/>
        <v>5.380602337443566</v>
      </c>
    </row>
    <row r="1016" spans="7:9" ht="13.5">
      <c r="G1016">
        <f t="shared" si="49"/>
        <v>16.86666666666699</v>
      </c>
      <c r="H1016" s="1">
        <f t="shared" si="48"/>
        <v>5.218476220184699</v>
      </c>
      <c r="I1016">
        <f t="shared" si="50"/>
        <v>5.380602337443566</v>
      </c>
    </row>
    <row r="1017" spans="7:9" ht="13.5">
      <c r="G1017">
        <f t="shared" si="49"/>
        <v>16.883333333333656</v>
      </c>
      <c r="H1017" s="1">
        <f t="shared" si="48"/>
        <v>5.2121431959758056</v>
      </c>
      <c r="I1017">
        <f t="shared" si="50"/>
        <v>5.380602337443566</v>
      </c>
    </row>
    <row r="1018" spans="7:9" ht="13.5">
      <c r="G1018">
        <f t="shared" si="49"/>
        <v>16.900000000000322</v>
      </c>
      <c r="H1018" s="1">
        <f t="shared" si="48"/>
        <v>5.205901325658915</v>
      </c>
      <c r="I1018">
        <f t="shared" si="50"/>
        <v>5.380602337443566</v>
      </c>
    </row>
    <row r="1019" spans="7:9" ht="13.5">
      <c r="G1019">
        <f t="shared" si="49"/>
        <v>16.916666666666988</v>
      </c>
      <c r="H1019" s="1">
        <f t="shared" si="48"/>
        <v>5.199750728070239</v>
      </c>
      <c r="I1019">
        <f t="shared" si="50"/>
        <v>5.380602337443566</v>
      </c>
    </row>
    <row r="1020" spans="7:9" ht="13.5">
      <c r="G1020">
        <f t="shared" si="49"/>
        <v>16.933333333333653</v>
      </c>
      <c r="H1020" s="1">
        <f t="shared" si="48"/>
        <v>5.19369152030829</v>
      </c>
      <c r="I1020">
        <f t="shared" si="50"/>
        <v>5.380602337443566</v>
      </c>
    </row>
    <row r="1021" spans="7:9" ht="13.5">
      <c r="G1021">
        <f t="shared" si="49"/>
        <v>16.95000000000032</v>
      </c>
      <c r="H1021" s="1">
        <f t="shared" si="48"/>
        <v>5.1877238177316505</v>
      </c>
      <c r="I1021">
        <f t="shared" si="50"/>
        <v>5.380602337443566</v>
      </c>
    </row>
    <row r="1022" spans="7:9" ht="13.5">
      <c r="G1022">
        <f t="shared" si="49"/>
        <v>16.966666666666985</v>
      </c>
      <c r="H1022" s="1">
        <f t="shared" si="48"/>
        <v>5.181847733956774</v>
      </c>
      <c r="I1022">
        <f t="shared" si="50"/>
        <v>5.380602337443566</v>
      </c>
    </row>
    <row r="1023" spans="7:9" ht="13.5">
      <c r="G1023">
        <f t="shared" si="49"/>
        <v>16.98333333333365</v>
      </c>
      <c r="H1023" s="1">
        <f t="shared" si="48"/>
        <v>5.176063380855826</v>
      </c>
      <c r="I1023">
        <f t="shared" si="50"/>
        <v>5.380602337443566</v>
      </c>
    </row>
    <row r="1024" spans="7:9" ht="13.5">
      <c r="G1024">
        <f t="shared" si="49"/>
        <v>17.000000000000316</v>
      </c>
      <c r="H1024" s="1">
        <f t="shared" si="48"/>
        <v>5.170370868554551</v>
      </c>
      <c r="I1024">
        <f t="shared" si="50"/>
        <v>5.042775693130948</v>
      </c>
    </row>
    <row r="1025" spans="7:9" ht="13.5">
      <c r="G1025">
        <f t="shared" si="49"/>
        <v>17.016666666666982</v>
      </c>
      <c r="H1025" s="1">
        <f t="shared" si="48"/>
        <v>5.164770305430179</v>
      </c>
      <c r="I1025">
        <f t="shared" si="50"/>
        <v>5.042775693130948</v>
      </c>
    </row>
    <row r="1026" spans="7:9" ht="13.5">
      <c r="G1026">
        <f t="shared" si="49"/>
        <v>17.033333333333648</v>
      </c>
      <c r="H1026" s="1">
        <f t="shared" si="48"/>
        <v>5.159261798109358</v>
      </c>
      <c r="I1026">
        <f t="shared" si="50"/>
        <v>5.042775693130948</v>
      </c>
    </row>
    <row r="1027" spans="7:9" ht="13.5">
      <c r="G1027">
        <f t="shared" si="49"/>
        <v>17.050000000000313</v>
      </c>
      <c r="H1027" s="1">
        <f t="shared" si="48"/>
        <v>5.153845451466127</v>
      </c>
      <c r="I1027">
        <f t="shared" si="50"/>
        <v>5.042775693130948</v>
      </c>
    </row>
    <row r="1028" spans="7:9" ht="13.5">
      <c r="G1028">
        <f t="shared" si="49"/>
        <v>17.06666666666698</v>
      </c>
      <c r="H1028" s="1">
        <f aca="true" t="shared" si="51" ref="H1028:H1091">Mean+SIN(G1028*2*PI()/24)*Amplitude/2</f>
        <v>5.148521368619919</v>
      </c>
      <c r="I1028">
        <f t="shared" si="50"/>
        <v>5.042775693130948</v>
      </c>
    </row>
    <row r="1029" spans="7:9" ht="13.5">
      <c r="G1029">
        <f t="shared" si="49"/>
        <v>17.083333333333645</v>
      </c>
      <c r="H1029" s="1">
        <f t="shared" si="51"/>
        <v>5.143289650933596</v>
      </c>
      <c r="I1029">
        <f t="shared" si="50"/>
        <v>5.042775693130948</v>
      </c>
    </row>
    <row r="1030" spans="7:9" ht="13.5">
      <c r="G1030">
        <f aca="true" t="shared" si="52" ref="G1030:G1093">G1029+1/60</f>
        <v>17.10000000000031</v>
      </c>
      <c r="H1030" s="1">
        <f t="shared" si="51"/>
        <v>5.138150398011522</v>
      </c>
      <c r="I1030">
        <f aca="true" t="shared" si="53" ref="I1030:I1093">LOOKUP(G1030,$C$4:$C$29,$E$4:$E$29)</f>
        <v>5.042775693130948</v>
      </c>
    </row>
    <row r="1031" spans="7:9" ht="13.5">
      <c r="G1031">
        <f t="shared" si="52"/>
        <v>17.116666666666976</v>
      </c>
      <c r="H1031" s="1">
        <f t="shared" si="51"/>
        <v>5.133103707697665</v>
      </c>
      <c r="I1031">
        <f t="shared" si="53"/>
        <v>5.042775693130948</v>
      </c>
    </row>
    <row r="1032" spans="7:9" ht="13.5">
      <c r="G1032">
        <f t="shared" si="52"/>
        <v>17.133333333333642</v>
      </c>
      <c r="H1032" s="1">
        <f t="shared" si="51"/>
        <v>5.1281496760737335</v>
      </c>
      <c r="I1032">
        <f t="shared" si="53"/>
        <v>5.042775693130948</v>
      </c>
    </row>
    <row r="1033" spans="7:9" ht="13.5">
      <c r="G1033">
        <f t="shared" si="52"/>
        <v>17.150000000000308</v>
      </c>
      <c r="H1033" s="1">
        <f t="shared" si="51"/>
        <v>5.1232883974573475</v>
      </c>
      <c r="I1033">
        <f t="shared" si="53"/>
        <v>5.042775693130948</v>
      </c>
    </row>
    <row r="1034" spans="7:9" ht="13.5">
      <c r="G1034">
        <f t="shared" si="52"/>
        <v>17.166666666666973</v>
      </c>
      <c r="H1034" s="1">
        <f t="shared" si="51"/>
        <v>5.118519964400247</v>
      </c>
      <c r="I1034">
        <f t="shared" si="53"/>
        <v>5.042775693130948</v>
      </c>
    </row>
    <row r="1035" spans="7:9" ht="13.5">
      <c r="G1035">
        <f t="shared" si="52"/>
        <v>17.18333333333364</v>
      </c>
      <c r="H1035" s="1">
        <f t="shared" si="51"/>
        <v>5.113844467686521</v>
      </c>
      <c r="I1035">
        <f t="shared" si="53"/>
        <v>5.042775693130948</v>
      </c>
    </row>
    <row r="1036" spans="7:9" ht="13.5">
      <c r="G1036">
        <f t="shared" si="52"/>
        <v>17.200000000000305</v>
      </c>
      <c r="H1036" s="1">
        <f t="shared" si="51"/>
        <v>5.10926199633089</v>
      </c>
      <c r="I1036">
        <f t="shared" si="53"/>
        <v>5.042775693130948</v>
      </c>
    </row>
    <row r="1037" spans="7:9" ht="13.5">
      <c r="G1037">
        <f t="shared" si="52"/>
        <v>17.21666666666697</v>
      </c>
      <c r="H1037" s="1">
        <f t="shared" si="51"/>
        <v>5.104772637577001</v>
      </c>
      <c r="I1037">
        <f t="shared" si="53"/>
        <v>5.042775693130948</v>
      </c>
    </row>
    <row r="1038" spans="7:9" ht="13.5">
      <c r="G1038">
        <f t="shared" si="52"/>
        <v>17.233333333333636</v>
      </c>
      <c r="H1038" s="1">
        <f t="shared" si="51"/>
        <v>5.100376476895773</v>
      </c>
      <c r="I1038">
        <f t="shared" si="53"/>
        <v>5.042775693130948</v>
      </c>
    </row>
    <row r="1039" spans="7:9" ht="13.5">
      <c r="G1039">
        <f t="shared" si="52"/>
        <v>17.250000000000302</v>
      </c>
      <c r="H1039" s="1">
        <f t="shared" si="51"/>
        <v>5.0960735979837715</v>
      </c>
      <c r="I1039">
        <f t="shared" si="53"/>
        <v>5.042775693130948</v>
      </c>
    </row>
    <row r="1040" spans="7:9" ht="13.5">
      <c r="G1040">
        <f t="shared" si="52"/>
        <v>17.266666666666968</v>
      </c>
      <c r="H1040" s="1">
        <f t="shared" si="51"/>
        <v>5.091864082761605</v>
      </c>
      <c r="I1040">
        <f t="shared" si="53"/>
        <v>5.042775693130948</v>
      </c>
    </row>
    <row r="1041" spans="7:9" ht="13.5">
      <c r="G1041">
        <f t="shared" si="52"/>
        <v>17.283333333333633</v>
      </c>
      <c r="H1041" s="1">
        <f t="shared" si="51"/>
        <v>5.087748011372378</v>
      </c>
      <c r="I1041">
        <f t="shared" si="53"/>
        <v>5.042775693130948</v>
      </c>
    </row>
    <row r="1042" spans="7:9" ht="13.5">
      <c r="G1042">
        <f t="shared" si="52"/>
        <v>17.3000000000003</v>
      </c>
      <c r="H1042" s="1">
        <f t="shared" si="51"/>
        <v>5.083725462180157</v>
      </c>
      <c r="I1042">
        <f t="shared" si="53"/>
        <v>5.042775693130948</v>
      </c>
    </row>
    <row r="1043" spans="7:9" ht="13.5">
      <c r="G1043">
        <f t="shared" si="52"/>
        <v>17.316666666666965</v>
      </c>
      <c r="H1043" s="1">
        <f t="shared" si="51"/>
        <v>5.079796511768476</v>
      </c>
      <c r="I1043">
        <f t="shared" si="53"/>
        <v>5.042775693130948</v>
      </c>
    </row>
    <row r="1044" spans="7:9" ht="13.5">
      <c r="G1044">
        <f t="shared" si="52"/>
        <v>17.33333333333363</v>
      </c>
      <c r="H1044" s="1">
        <f t="shared" si="51"/>
        <v>5.075961234938893</v>
      </c>
      <c r="I1044">
        <f t="shared" si="53"/>
        <v>5.042775693130948</v>
      </c>
    </row>
    <row r="1045" spans="7:9" ht="13.5">
      <c r="G1045">
        <f t="shared" si="52"/>
        <v>17.350000000000296</v>
      </c>
      <c r="H1045" s="1">
        <f t="shared" si="51"/>
        <v>5.072219704709545</v>
      </c>
      <c r="I1045">
        <f t="shared" si="53"/>
        <v>5.042775693130948</v>
      </c>
    </row>
    <row r="1046" spans="7:9" ht="13.5">
      <c r="G1046">
        <f t="shared" si="52"/>
        <v>17.366666666666962</v>
      </c>
      <c r="H1046" s="1">
        <f t="shared" si="51"/>
        <v>5.06857199231378</v>
      </c>
      <c r="I1046">
        <f t="shared" si="53"/>
        <v>5.042775693130948</v>
      </c>
    </row>
    <row r="1047" spans="7:9" ht="13.5">
      <c r="G1047">
        <f t="shared" si="52"/>
        <v>17.383333333333628</v>
      </c>
      <c r="H1047" s="1">
        <f t="shared" si="51"/>
        <v>5.065018167198778</v>
      </c>
      <c r="I1047">
        <f t="shared" si="53"/>
        <v>5.042775693130948</v>
      </c>
    </row>
    <row r="1048" spans="7:9" ht="13.5">
      <c r="G1048">
        <f t="shared" si="52"/>
        <v>17.400000000000293</v>
      </c>
      <c r="H1048" s="1">
        <f t="shared" si="51"/>
        <v>5.061558297024252</v>
      </c>
      <c r="I1048">
        <f t="shared" si="53"/>
        <v>5.042775693130948</v>
      </c>
    </row>
    <row r="1049" spans="7:9" ht="13.5">
      <c r="G1049">
        <f t="shared" si="52"/>
        <v>17.41666666666696</v>
      </c>
      <c r="H1049" s="1">
        <f t="shared" si="51"/>
        <v>5.0581924476611375</v>
      </c>
      <c r="I1049">
        <f t="shared" si="53"/>
        <v>5.042775693130948</v>
      </c>
    </row>
    <row r="1050" spans="7:9" ht="13.5">
      <c r="G1050">
        <f t="shared" si="52"/>
        <v>17.433333333333625</v>
      </c>
      <c r="H1050" s="1">
        <f t="shared" si="51"/>
        <v>5.0549206831903595</v>
      </c>
      <c r="I1050">
        <f t="shared" si="53"/>
        <v>5.042775693130948</v>
      </c>
    </row>
    <row r="1051" spans="7:9" ht="13.5">
      <c r="G1051">
        <f t="shared" si="52"/>
        <v>17.45000000000029</v>
      </c>
      <c r="H1051" s="1">
        <f t="shared" si="51"/>
        <v>5.0517430659015945</v>
      </c>
      <c r="I1051">
        <f t="shared" si="53"/>
        <v>5.042775693130948</v>
      </c>
    </row>
    <row r="1052" spans="7:9" ht="13.5">
      <c r="G1052">
        <f t="shared" si="52"/>
        <v>17.466666666666956</v>
      </c>
      <c r="H1052" s="1">
        <f t="shared" si="51"/>
        <v>5.048659656292096</v>
      </c>
      <c r="I1052">
        <f t="shared" si="53"/>
        <v>5.042775693130948</v>
      </c>
    </row>
    <row r="1053" spans="7:9" ht="13.5">
      <c r="G1053">
        <f t="shared" si="52"/>
        <v>17.483333333333622</v>
      </c>
      <c r="H1053" s="1">
        <f t="shared" si="51"/>
        <v>5.045670513065538</v>
      </c>
      <c r="I1053">
        <f t="shared" si="53"/>
        <v>5.042775693130948</v>
      </c>
    </row>
    <row r="1054" spans="7:9" ht="13.5">
      <c r="G1054">
        <f t="shared" si="52"/>
        <v>17.500000000000288</v>
      </c>
      <c r="H1054" s="1">
        <f t="shared" si="51"/>
        <v>5.042775693130899</v>
      </c>
      <c r="I1054">
        <f t="shared" si="53"/>
        <v>5.042775693130948</v>
      </c>
    </row>
    <row r="1055" spans="7:9" ht="13.5">
      <c r="G1055">
        <f t="shared" si="52"/>
        <v>17.516666666666953</v>
      </c>
      <c r="H1055" s="1">
        <f t="shared" si="51"/>
        <v>5.039975251601377</v>
      </c>
      <c r="I1055">
        <f t="shared" si="53"/>
        <v>5.042775693130948</v>
      </c>
    </row>
    <row r="1056" spans="7:9" ht="13.5">
      <c r="G1056">
        <f t="shared" si="52"/>
        <v>17.53333333333362</v>
      </c>
      <c r="H1056" s="1">
        <f t="shared" si="51"/>
        <v>5.037269241793344</v>
      </c>
      <c r="I1056">
        <f t="shared" si="53"/>
        <v>5.042775693130948</v>
      </c>
    </row>
    <row r="1057" spans="7:9" ht="13.5">
      <c r="G1057">
        <f t="shared" si="52"/>
        <v>17.550000000000285</v>
      </c>
      <c r="H1057" s="1">
        <f t="shared" si="51"/>
        <v>5.0346577152253245</v>
      </c>
      <c r="I1057">
        <f t="shared" si="53"/>
        <v>5.042775693130948</v>
      </c>
    </row>
    <row r="1058" spans="7:9" ht="13.5">
      <c r="G1058">
        <f t="shared" si="52"/>
        <v>17.56666666666695</v>
      </c>
      <c r="H1058" s="1">
        <f t="shared" si="51"/>
        <v>5.03214072161702</v>
      </c>
      <c r="I1058">
        <f t="shared" si="53"/>
        <v>5.042775693130948</v>
      </c>
    </row>
    <row r="1059" spans="7:9" ht="13.5">
      <c r="G1059">
        <f t="shared" si="52"/>
        <v>17.583333333333616</v>
      </c>
      <c r="H1059" s="1">
        <f t="shared" si="51"/>
        <v>5.029718308888362</v>
      </c>
      <c r="I1059">
        <f t="shared" si="53"/>
        <v>5.042775693130948</v>
      </c>
    </row>
    <row r="1060" spans="7:9" ht="13.5">
      <c r="G1060">
        <f t="shared" si="52"/>
        <v>17.600000000000282</v>
      </c>
      <c r="H1060" s="1">
        <f t="shared" si="51"/>
        <v>5.027390523158594</v>
      </c>
      <c r="I1060">
        <f t="shared" si="53"/>
        <v>5.042775693130948</v>
      </c>
    </row>
    <row r="1061" spans="7:9" ht="13.5">
      <c r="G1061">
        <f t="shared" si="52"/>
        <v>17.616666666666948</v>
      </c>
      <c r="H1061" s="1">
        <f t="shared" si="51"/>
        <v>5.025157408745405</v>
      </c>
      <c r="I1061">
        <f t="shared" si="53"/>
        <v>5.042775693130948</v>
      </c>
    </row>
    <row r="1062" spans="7:9" ht="13.5">
      <c r="G1062">
        <f t="shared" si="52"/>
        <v>17.633333333333614</v>
      </c>
      <c r="H1062" s="1">
        <f t="shared" si="51"/>
        <v>5.023019008164071</v>
      </c>
      <c r="I1062">
        <f t="shared" si="53"/>
        <v>5.042775693130948</v>
      </c>
    </row>
    <row r="1063" spans="7:9" ht="13.5">
      <c r="G1063">
        <f t="shared" si="52"/>
        <v>17.65000000000028</v>
      </c>
      <c r="H1063" s="1">
        <f t="shared" si="51"/>
        <v>5.0209753621266575</v>
      </c>
      <c r="I1063">
        <f t="shared" si="53"/>
        <v>5.042775693130948</v>
      </c>
    </row>
    <row r="1064" spans="7:9" ht="13.5">
      <c r="G1064">
        <f t="shared" si="52"/>
        <v>17.666666666666945</v>
      </c>
      <c r="H1064" s="1">
        <f t="shared" si="51"/>
        <v>5.0190265095412405</v>
      </c>
      <c r="I1064">
        <f t="shared" si="53"/>
        <v>5.042775693130948</v>
      </c>
    </row>
    <row r="1065" spans="7:9" ht="13.5">
      <c r="G1065">
        <f t="shared" si="52"/>
        <v>17.68333333333361</v>
      </c>
      <c r="H1065" s="1">
        <f t="shared" si="51"/>
        <v>5.0171724875111625</v>
      </c>
      <c r="I1065">
        <f t="shared" si="53"/>
        <v>5.042775693130948</v>
      </c>
    </row>
    <row r="1066" spans="7:9" ht="13.5">
      <c r="G1066">
        <f t="shared" si="52"/>
        <v>17.700000000000276</v>
      </c>
      <c r="H1066" s="1">
        <f t="shared" si="51"/>
        <v>5.015413331334332</v>
      </c>
      <c r="I1066">
        <f t="shared" si="53"/>
        <v>5.042775693130948</v>
      </c>
    </row>
    <row r="1067" spans="7:9" ht="13.5">
      <c r="G1067">
        <f t="shared" si="52"/>
        <v>17.716666666666942</v>
      </c>
      <c r="H1067" s="1">
        <f t="shared" si="51"/>
        <v>5.013749074502545</v>
      </c>
      <c r="I1067">
        <f t="shared" si="53"/>
        <v>5.042775693130948</v>
      </c>
    </row>
    <row r="1068" spans="7:9" ht="13.5">
      <c r="G1068">
        <f t="shared" si="52"/>
        <v>17.733333333333608</v>
      </c>
      <c r="H1068" s="1">
        <f t="shared" si="51"/>
        <v>5.012179748700854</v>
      </c>
      <c r="I1068">
        <f t="shared" si="53"/>
        <v>5.042775693130948</v>
      </c>
    </row>
    <row r="1069" spans="7:9" ht="13.5">
      <c r="G1069">
        <f t="shared" si="52"/>
        <v>17.750000000000274</v>
      </c>
      <c r="H1069" s="1">
        <f t="shared" si="51"/>
        <v>5.010705383806959</v>
      </c>
      <c r="I1069">
        <f t="shared" si="53"/>
        <v>5.042775693130948</v>
      </c>
    </row>
    <row r="1070" spans="7:9" ht="13.5">
      <c r="G1070">
        <f t="shared" si="52"/>
        <v>17.76666666666694</v>
      </c>
      <c r="H1070" s="1">
        <f t="shared" si="51"/>
        <v>5.009326007890643</v>
      </c>
      <c r="I1070">
        <f t="shared" si="53"/>
        <v>5.042775693130948</v>
      </c>
    </row>
    <row r="1071" spans="7:9" ht="13.5">
      <c r="G1071">
        <f t="shared" si="52"/>
        <v>17.783333333333605</v>
      </c>
      <c r="H1071" s="1">
        <f t="shared" si="51"/>
        <v>5.008041647213235</v>
      </c>
      <c r="I1071">
        <f t="shared" si="53"/>
        <v>5.042775693130948</v>
      </c>
    </row>
    <row r="1072" spans="7:9" ht="13.5">
      <c r="G1072">
        <f t="shared" si="52"/>
        <v>17.80000000000027</v>
      </c>
      <c r="H1072" s="1">
        <f t="shared" si="51"/>
        <v>5.006852326227112</v>
      </c>
      <c r="I1072">
        <f t="shared" si="53"/>
        <v>5.042775693130948</v>
      </c>
    </row>
    <row r="1073" spans="7:9" ht="13.5">
      <c r="G1073">
        <f t="shared" si="52"/>
        <v>17.816666666666936</v>
      </c>
      <c r="H1073" s="1">
        <f t="shared" si="51"/>
        <v>5.00575806757523</v>
      </c>
      <c r="I1073">
        <f t="shared" si="53"/>
        <v>5.042775693130948</v>
      </c>
    </row>
    <row r="1074" spans="7:9" ht="13.5">
      <c r="G1074">
        <f t="shared" si="52"/>
        <v>17.833333333333602</v>
      </c>
      <c r="H1074" s="1">
        <f t="shared" si="51"/>
        <v>5.004758892090696</v>
      </c>
      <c r="I1074">
        <f t="shared" si="53"/>
        <v>5.042775693130948</v>
      </c>
    </row>
    <row r="1075" spans="7:9" ht="13.5">
      <c r="G1075">
        <f t="shared" si="52"/>
        <v>17.850000000000268</v>
      </c>
      <c r="H1075" s="1">
        <f t="shared" si="51"/>
        <v>5.003854818796372</v>
      </c>
      <c r="I1075">
        <f t="shared" si="53"/>
        <v>5.042775693130948</v>
      </c>
    </row>
    <row r="1076" spans="7:9" ht="13.5">
      <c r="G1076">
        <f t="shared" si="52"/>
        <v>17.866666666666934</v>
      </c>
      <c r="H1076" s="1">
        <f t="shared" si="51"/>
        <v>5.003045864904509</v>
      </c>
      <c r="I1076">
        <f t="shared" si="53"/>
        <v>5.042775693130948</v>
      </c>
    </row>
    <row r="1077" spans="7:9" ht="13.5">
      <c r="G1077">
        <f t="shared" si="52"/>
        <v>17.8833333333336</v>
      </c>
      <c r="H1077" s="1">
        <f t="shared" si="51"/>
        <v>5.002332045816424</v>
      </c>
      <c r="I1077">
        <f t="shared" si="53"/>
        <v>5.042775693130948</v>
      </c>
    </row>
    <row r="1078" spans="7:9" ht="13.5">
      <c r="G1078">
        <f t="shared" si="52"/>
        <v>17.900000000000265</v>
      </c>
      <c r="H1078" s="1">
        <f t="shared" si="51"/>
        <v>5.001713375122205</v>
      </c>
      <c r="I1078">
        <f t="shared" si="53"/>
        <v>5.042775693130948</v>
      </c>
    </row>
    <row r="1079" spans="7:9" ht="13.5">
      <c r="G1079">
        <f t="shared" si="52"/>
        <v>17.91666666666693</v>
      </c>
      <c r="H1079" s="1">
        <f t="shared" si="51"/>
        <v>5.001189864600447</v>
      </c>
      <c r="I1079">
        <f t="shared" si="53"/>
        <v>5.042775693130948</v>
      </c>
    </row>
    <row r="1080" spans="7:9" ht="13.5">
      <c r="G1080">
        <f t="shared" si="52"/>
        <v>17.933333333333596</v>
      </c>
      <c r="H1080" s="1">
        <f t="shared" si="51"/>
        <v>5.000761524218038</v>
      </c>
      <c r="I1080">
        <f t="shared" si="53"/>
        <v>5.042775693130948</v>
      </c>
    </row>
    <row r="1081" spans="7:9" ht="13.5">
      <c r="G1081">
        <f t="shared" si="52"/>
        <v>17.950000000000262</v>
      </c>
      <c r="H1081" s="1">
        <f t="shared" si="51"/>
        <v>5.000428362129961</v>
      </c>
      <c r="I1081">
        <f t="shared" si="53"/>
        <v>5.042775693130948</v>
      </c>
    </row>
    <row r="1082" spans="7:9" ht="13.5">
      <c r="G1082">
        <f t="shared" si="52"/>
        <v>17.966666666666928</v>
      </c>
      <c r="H1082" s="1">
        <f t="shared" si="51"/>
        <v>5.000190384679141</v>
      </c>
      <c r="I1082">
        <f t="shared" si="53"/>
        <v>5.042775693130948</v>
      </c>
    </row>
    <row r="1083" spans="7:9" ht="13.5">
      <c r="G1083">
        <f t="shared" si="52"/>
        <v>17.983333333333594</v>
      </c>
      <c r="H1083" s="1">
        <f t="shared" si="51"/>
        <v>5.000047596396326</v>
      </c>
      <c r="I1083">
        <f t="shared" si="53"/>
        <v>5.042775693130948</v>
      </c>
    </row>
    <row r="1084" spans="7:9" ht="13.5">
      <c r="G1084">
        <f t="shared" si="52"/>
        <v>18.00000000000026</v>
      </c>
      <c r="H1084" s="1">
        <f t="shared" si="51"/>
        <v>5</v>
      </c>
      <c r="I1084">
        <f t="shared" si="53"/>
        <v>5.042775693130947</v>
      </c>
    </row>
    <row r="1085" spans="7:9" ht="13.5">
      <c r="G1085">
        <f t="shared" si="52"/>
        <v>18.016666666666925</v>
      </c>
      <c r="H1085" s="1">
        <f t="shared" si="51"/>
        <v>5.000047596396329</v>
      </c>
      <c r="I1085">
        <f t="shared" si="53"/>
        <v>5.042775693130947</v>
      </c>
    </row>
    <row r="1086" spans="7:9" ht="13.5">
      <c r="G1086">
        <f t="shared" si="52"/>
        <v>18.03333333333359</v>
      </c>
      <c r="H1086" s="1">
        <f t="shared" si="51"/>
        <v>5.000190384679147</v>
      </c>
      <c r="I1086">
        <f t="shared" si="53"/>
        <v>5.042775693130947</v>
      </c>
    </row>
    <row r="1087" spans="7:9" ht="13.5">
      <c r="G1087">
        <f t="shared" si="52"/>
        <v>18.050000000000257</v>
      </c>
      <c r="H1087" s="1">
        <f t="shared" si="51"/>
        <v>5.00042836212997</v>
      </c>
      <c r="I1087">
        <f t="shared" si="53"/>
        <v>5.042775693130947</v>
      </c>
    </row>
    <row r="1088" spans="7:9" ht="13.5">
      <c r="G1088">
        <f t="shared" si="52"/>
        <v>18.066666666666922</v>
      </c>
      <c r="H1088" s="1">
        <f t="shared" si="51"/>
        <v>5.00076152421805</v>
      </c>
      <c r="I1088">
        <f t="shared" si="53"/>
        <v>5.042775693130947</v>
      </c>
    </row>
    <row r="1089" spans="7:9" ht="13.5">
      <c r="G1089">
        <f t="shared" si="52"/>
        <v>18.083333333333588</v>
      </c>
      <c r="H1089" s="1">
        <f t="shared" si="51"/>
        <v>5.0011898646004616</v>
      </c>
      <c r="I1089">
        <f t="shared" si="53"/>
        <v>5.042775693130947</v>
      </c>
    </row>
    <row r="1090" spans="7:9" ht="13.5">
      <c r="G1090">
        <f t="shared" si="52"/>
        <v>18.100000000000254</v>
      </c>
      <c r="H1090" s="1">
        <f t="shared" si="51"/>
        <v>5.001713375122223</v>
      </c>
      <c r="I1090">
        <f t="shared" si="53"/>
        <v>5.042775693130947</v>
      </c>
    </row>
    <row r="1091" spans="7:9" ht="13.5">
      <c r="G1091">
        <f t="shared" si="52"/>
        <v>18.11666666666692</v>
      </c>
      <c r="H1091" s="1">
        <f t="shared" si="51"/>
        <v>5.002332045816446</v>
      </c>
      <c r="I1091">
        <f t="shared" si="53"/>
        <v>5.042775693130947</v>
      </c>
    </row>
    <row r="1092" spans="7:9" ht="13.5">
      <c r="G1092">
        <f t="shared" si="52"/>
        <v>18.133333333333585</v>
      </c>
      <c r="H1092" s="1">
        <f aca="true" t="shared" si="54" ref="H1092:H1155">Mean+SIN(G1092*2*PI()/24)*Amplitude/2</f>
        <v>5.003045864904533</v>
      </c>
      <c r="I1092">
        <f t="shared" si="53"/>
        <v>5.042775693130947</v>
      </c>
    </row>
    <row r="1093" spans="7:9" ht="13.5">
      <c r="G1093">
        <f t="shared" si="52"/>
        <v>18.15000000000025</v>
      </c>
      <c r="H1093" s="1">
        <f t="shared" si="54"/>
        <v>5.003854818796398</v>
      </c>
      <c r="I1093">
        <f t="shared" si="53"/>
        <v>5.042775693130947</v>
      </c>
    </row>
    <row r="1094" spans="7:9" ht="13.5">
      <c r="G1094">
        <f aca="true" t="shared" si="55" ref="G1094:G1157">G1093+1/60</f>
        <v>18.166666666666917</v>
      </c>
      <c r="H1094" s="1">
        <f t="shared" si="54"/>
        <v>5.0047588920907256</v>
      </c>
      <c r="I1094">
        <f aca="true" t="shared" si="56" ref="I1094:I1157">LOOKUP(G1094,$C$4:$C$29,$E$4:$E$29)</f>
        <v>5.042775693130947</v>
      </c>
    </row>
    <row r="1095" spans="7:9" ht="13.5">
      <c r="G1095">
        <f t="shared" si="55"/>
        <v>18.183333333333582</v>
      </c>
      <c r="H1095" s="1">
        <f t="shared" si="54"/>
        <v>5.005758067575262</v>
      </c>
      <c r="I1095">
        <f t="shared" si="56"/>
        <v>5.042775693130947</v>
      </c>
    </row>
    <row r="1096" spans="7:9" ht="13.5">
      <c r="G1096">
        <f t="shared" si="55"/>
        <v>18.200000000000248</v>
      </c>
      <c r="H1096" s="1">
        <f t="shared" si="54"/>
        <v>5.006852326227148</v>
      </c>
      <c r="I1096">
        <f t="shared" si="56"/>
        <v>5.042775693130947</v>
      </c>
    </row>
    <row r="1097" spans="7:9" ht="13.5">
      <c r="G1097">
        <f t="shared" si="55"/>
        <v>18.216666666666914</v>
      </c>
      <c r="H1097" s="1">
        <f t="shared" si="54"/>
        <v>5.0080416472132745</v>
      </c>
      <c r="I1097">
        <f t="shared" si="56"/>
        <v>5.042775693130947</v>
      </c>
    </row>
    <row r="1098" spans="7:9" ht="13.5">
      <c r="G1098">
        <f t="shared" si="55"/>
        <v>18.23333333333358</v>
      </c>
      <c r="H1098" s="1">
        <f t="shared" si="54"/>
        <v>5.009326007890685</v>
      </c>
      <c r="I1098">
        <f t="shared" si="56"/>
        <v>5.042775693130947</v>
      </c>
    </row>
    <row r="1099" spans="7:9" ht="13.5">
      <c r="G1099">
        <f t="shared" si="55"/>
        <v>18.250000000000245</v>
      </c>
      <c r="H1099" s="1">
        <f t="shared" si="54"/>
        <v>5.010705383807004</v>
      </c>
      <c r="I1099">
        <f t="shared" si="56"/>
        <v>5.042775693130947</v>
      </c>
    </row>
    <row r="1100" spans="7:9" ht="13.5">
      <c r="G1100">
        <f t="shared" si="55"/>
        <v>18.26666666666691</v>
      </c>
      <c r="H1100" s="1">
        <f t="shared" si="54"/>
        <v>5.012179748700901</v>
      </c>
      <c r="I1100">
        <f t="shared" si="56"/>
        <v>5.042775693130947</v>
      </c>
    </row>
    <row r="1101" spans="7:9" ht="13.5">
      <c r="G1101">
        <f t="shared" si="55"/>
        <v>18.283333333333577</v>
      </c>
      <c r="H1101" s="1">
        <f t="shared" si="54"/>
        <v>5.013749074502595</v>
      </c>
      <c r="I1101">
        <f t="shared" si="56"/>
        <v>5.042775693130947</v>
      </c>
    </row>
    <row r="1102" spans="7:9" ht="13.5">
      <c r="G1102">
        <f t="shared" si="55"/>
        <v>18.300000000000242</v>
      </c>
      <c r="H1102" s="1">
        <f t="shared" si="54"/>
        <v>5.015413331334385</v>
      </c>
      <c r="I1102">
        <f t="shared" si="56"/>
        <v>5.042775693130947</v>
      </c>
    </row>
    <row r="1103" spans="7:9" ht="13.5">
      <c r="G1103">
        <f t="shared" si="55"/>
        <v>18.316666666666908</v>
      </c>
      <c r="H1103" s="1">
        <f t="shared" si="54"/>
        <v>5.017172487511219</v>
      </c>
      <c r="I1103">
        <f t="shared" si="56"/>
        <v>5.042775693130947</v>
      </c>
    </row>
    <row r="1104" spans="7:9" ht="13.5">
      <c r="G1104">
        <f t="shared" si="55"/>
        <v>18.333333333333574</v>
      </c>
      <c r="H1104" s="1">
        <f t="shared" si="54"/>
        <v>5.019026509541299</v>
      </c>
      <c r="I1104">
        <f t="shared" si="56"/>
        <v>5.042775693130947</v>
      </c>
    </row>
    <row r="1105" spans="7:9" ht="13.5">
      <c r="G1105">
        <f t="shared" si="55"/>
        <v>18.35000000000024</v>
      </c>
      <c r="H1105" s="1">
        <f t="shared" si="54"/>
        <v>5.02097536212672</v>
      </c>
      <c r="I1105">
        <f t="shared" si="56"/>
        <v>5.042775693130947</v>
      </c>
    </row>
    <row r="1106" spans="7:9" ht="13.5">
      <c r="G1106">
        <f t="shared" si="55"/>
        <v>18.366666666666905</v>
      </c>
      <c r="H1106" s="1">
        <f t="shared" si="54"/>
        <v>5.023019008164136</v>
      </c>
      <c r="I1106">
        <f t="shared" si="56"/>
        <v>5.042775693130947</v>
      </c>
    </row>
    <row r="1107" spans="7:9" ht="13.5">
      <c r="G1107">
        <f t="shared" si="55"/>
        <v>18.38333333333357</v>
      </c>
      <c r="H1107" s="1">
        <f t="shared" si="54"/>
        <v>5.025157408745472</v>
      </c>
      <c r="I1107">
        <f t="shared" si="56"/>
        <v>5.042775693130947</v>
      </c>
    </row>
    <row r="1108" spans="7:9" ht="13.5">
      <c r="G1108">
        <f t="shared" si="55"/>
        <v>18.400000000000237</v>
      </c>
      <c r="H1108" s="1">
        <f t="shared" si="54"/>
        <v>5.027390523158665</v>
      </c>
      <c r="I1108">
        <f t="shared" si="56"/>
        <v>5.042775693130947</v>
      </c>
    </row>
    <row r="1109" spans="7:9" ht="13.5">
      <c r="G1109">
        <f t="shared" si="55"/>
        <v>18.416666666666902</v>
      </c>
      <c r="H1109" s="1">
        <f t="shared" si="54"/>
        <v>5.029718308888436</v>
      </c>
      <c r="I1109">
        <f t="shared" si="56"/>
        <v>5.042775693130947</v>
      </c>
    </row>
    <row r="1110" spans="7:9" ht="13.5">
      <c r="G1110">
        <f t="shared" si="55"/>
        <v>18.433333333333568</v>
      </c>
      <c r="H1110" s="1">
        <f t="shared" si="54"/>
        <v>5.032140721617097</v>
      </c>
      <c r="I1110">
        <f t="shared" si="56"/>
        <v>5.042775693130947</v>
      </c>
    </row>
    <row r="1111" spans="7:9" ht="13.5">
      <c r="G1111">
        <f t="shared" si="55"/>
        <v>18.450000000000234</v>
      </c>
      <c r="H1111" s="1">
        <f t="shared" si="54"/>
        <v>5.034657715225404</v>
      </c>
      <c r="I1111">
        <f t="shared" si="56"/>
        <v>5.042775693130947</v>
      </c>
    </row>
    <row r="1112" spans="7:9" ht="13.5">
      <c r="G1112">
        <f t="shared" si="55"/>
        <v>18.4666666666669</v>
      </c>
      <c r="H1112" s="1">
        <f t="shared" si="54"/>
        <v>5.037269241793426</v>
      </c>
      <c r="I1112">
        <f t="shared" si="56"/>
        <v>5.042775693130947</v>
      </c>
    </row>
    <row r="1113" spans="7:9" ht="13.5">
      <c r="G1113">
        <f t="shared" si="55"/>
        <v>18.483333333333565</v>
      </c>
      <c r="H1113" s="1">
        <f t="shared" si="54"/>
        <v>5.039975251601463</v>
      </c>
      <c r="I1113">
        <f t="shared" si="56"/>
        <v>5.042775693130947</v>
      </c>
    </row>
    <row r="1114" spans="7:9" ht="13.5">
      <c r="G1114">
        <f t="shared" si="55"/>
        <v>18.50000000000023</v>
      </c>
      <c r="H1114" s="1">
        <f t="shared" si="54"/>
        <v>5.042775693130987</v>
      </c>
      <c r="I1114">
        <f t="shared" si="56"/>
        <v>5.042775693130947</v>
      </c>
    </row>
    <row r="1115" spans="7:9" ht="13.5">
      <c r="G1115">
        <f t="shared" si="55"/>
        <v>18.516666666666897</v>
      </c>
      <c r="H1115" s="1">
        <f t="shared" si="54"/>
        <v>5.0456705130656285</v>
      </c>
      <c r="I1115">
        <f t="shared" si="56"/>
        <v>5.042775693130947</v>
      </c>
    </row>
    <row r="1116" spans="7:9" ht="13.5">
      <c r="G1116">
        <f t="shared" si="55"/>
        <v>18.533333333333562</v>
      </c>
      <c r="H1116" s="1">
        <f t="shared" si="54"/>
        <v>5.04865965629219</v>
      </c>
      <c r="I1116">
        <f t="shared" si="56"/>
        <v>5.042775693130947</v>
      </c>
    </row>
    <row r="1117" spans="7:9" ht="13.5">
      <c r="G1117">
        <f t="shared" si="55"/>
        <v>18.550000000000228</v>
      </c>
      <c r="H1117" s="1">
        <f t="shared" si="54"/>
        <v>5.051743065901691</v>
      </c>
      <c r="I1117">
        <f t="shared" si="56"/>
        <v>5.042775693130947</v>
      </c>
    </row>
    <row r="1118" spans="7:9" ht="13.5">
      <c r="G1118">
        <f t="shared" si="55"/>
        <v>18.566666666666894</v>
      </c>
      <c r="H1118" s="1">
        <f t="shared" si="54"/>
        <v>5.054920683190459</v>
      </c>
      <c r="I1118">
        <f t="shared" si="56"/>
        <v>5.042775693130947</v>
      </c>
    </row>
    <row r="1119" spans="7:9" ht="13.5">
      <c r="G1119">
        <f t="shared" si="55"/>
        <v>18.58333333333356</v>
      </c>
      <c r="H1119" s="1">
        <f t="shared" si="54"/>
        <v>5.058192447661241</v>
      </c>
      <c r="I1119">
        <f t="shared" si="56"/>
        <v>5.042775693130947</v>
      </c>
    </row>
    <row r="1120" spans="7:9" ht="13.5">
      <c r="G1120">
        <f t="shared" si="55"/>
        <v>18.600000000000225</v>
      </c>
      <c r="H1120" s="1">
        <f t="shared" si="54"/>
        <v>5.061558297024357</v>
      </c>
      <c r="I1120">
        <f t="shared" si="56"/>
        <v>5.042775693130947</v>
      </c>
    </row>
    <row r="1121" spans="7:9" ht="13.5">
      <c r="G1121">
        <f t="shared" si="55"/>
        <v>18.61666666666689</v>
      </c>
      <c r="H1121" s="1">
        <f t="shared" si="54"/>
        <v>5.065018167198888</v>
      </c>
      <c r="I1121">
        <f t="shared" si="56"/>
        <v>5.042775693130947</v>
      </c>
    </row>
    <row r="1122" spans="7:9" ht="13.5">
      <c r="G1122">
        <f t="shared" si="55"/>
        <v>18.633333333333557</v>
      </c>
      <c r="H1122" s="1">
        <f t="shared" si="54"/>
        <v>5.06857199231389</v>
      </c>
      <c r="I1122">
        <f t="shared" si="56"/>
        <v>5.042775693130947</v>
      </c>
    </row>
    <row r="1123" spans="7:9" ht="13.5">
      <c r="G1123">
        <f t="shared" si="55"/>
        <v>18.650000000000222</v>
      </c>
      <c r="H1123" s="1">
        <f t="shared" si="54"/>
        <v>5.072219704709661</v>
      </c>
      <c r="I1123">
        <f t="shared" si="56"/>
        <v>5.042775693130947</v>
      </c>
    </row>
    <row r="1124" spans="7:9" ht="13.5">
      <c r="G1124">
        <f t="shared" si="55"/>
        <v>18.666666666666888</v>
      </c>
      <c r="H1124" s="1">
        <f t="shared" si="54"/>
        <v>5.075961234939009</v>
      </c>
      <c r="I1124">
        <f t="shared" si="56"/>
        <v>5.042775693130947</v>
      </c>
    </row>
    <row r="1125" spans="7:9" ht="13.5">
      <c r="G1125">
        <f t="shared" si="55"/>
        <v>18.683333333333554</v>
      </c>
      <c r="H1125" s="1">
        <f t="shared" si="54"/>
        <v>5.079796511768597</v>
      </c>
      <c r="I1125">
        <f t="shared" si="56"/>
        <v>5.042775693130947</v>
      </c>
    </row>
    <row r="1126" spans="7:9" ht="13.5">
      <c r="G1126">
        <f t="shared" si="55"/>
        <v>18.70000000000022</v>
      </c>
      <c r="H1126" s="1">
        <f t="shared" si="54"/>
        <v>5.083725462180279</v>
      </c>
      <c r="I1126">
        <f t="shared" si="56"/>
        <v>5.042775693130947</v>
      </c>
    </row>
    <row r="1127" spans="7:9" ht="13.5">
      <c r="G1127">
        <f t="shared" si="55"/>
        <v>18.716666666666885</v>
      </c>
      <c r="H1127" s="1">
        <f t="shared" si="54"/>
        <v>5.087748011372505</v>
      </c>
      <c r="I1127">
        <f t="shared" si="56"/>
        <v>5.042775693130947</v>
      </c>
    </row>
    <row r="1128" spans="7:9" ht="13.5">
      <c r="G1128">
        <f t="shared" si="55"/>
        <v>18.73333333333355</v>
      </c>
      <c r="H1128" s="1">
        <f t="shared" si="54"/>
        <v>5.091864082761734</v>
      </c>
      <c r="I1128">
        <f t="shared" si="56"/>
        <v>5.042775693130947</v>
      </c>
    </row>
    <row r="1129" spans="7:9" ht="13.5">
      <c r="G1129">
        <f t="shared" si="55"/>
        <v>18.750000000000217</v>
      </c>
      <c r="H1129" s="1">
        <f t="shared" si="54"/>
        <v>5.096073597983903</v>
      </c>
      <c r="I1129">
        <f t="shared" si="56"/>
        <v>5.042775693130947</v>
      </c>
    </row>
    <row r="1130" spans="7:9" ht="13.5">
      <c r="G1130">
        <f t="shared" si="55"/>
        <v>18.766666666666882</v>
      </c>
      <c r="H1130" s="1">
        <f t="shared" si="54"/>
        <v>5.1003764768959075</v>
      </c>
      <c r="I1130">
        <f t="shared" si="56"/>
        <v>5.042775693130947</v>
      </c>
    </row>
    <row r="1131" spans="7:9" ht="13.5">
      <c r="G1131">
        <f t="shared" si="55"/>
        <v>18.783333333333548</v>
      </c>
      <c r="H1131" s="1">
        <f t="shared" si="54"/>
        <v>5.104772637577138</v>
      </c>
      <c r="I1131">
        <f t="shared" si="56"/>
        <v>5.042775693130947</v>
      </c>
    </row>
    <row r="1132" spans="7:9" ht="13.5">
      <c r="G1132">
        <f t="shared" si="55"/>
        <v>18.800000000000214</v>
      </c>
      <c r="H1132" s="1">
        <f t="shared" si="54"/>
        <v>5.10926199633103</v>
      </c>
      <c r="I1132">
        <f t="shared" si="56"/>
        <v>5.042775693130947</v>
      </c>
    </row>
    <row r="1133" spans="7:9" ht="13.5">
      <c r="G1133">
        <f t="shared" si="55"/>
        <v>18.81666666666688</v>
      </c>
      <c r="H1133" s="1">
        <f t="shared" si="54"/>
        <v>5.113844467686665</v>
      </c>
      <c r="I1133">
        <f t="shared" si="56"/>
        <v>5.042775693130947</v>
      </c>
    </row>
    <row r="1134" spans="7:9" ht="13.5">
      <c r="G1134">
        <f t="shared" si="55"/>
        <v>18.833333333333545</v>
      </c>
      <c r="H1134" s="1">
        <f t="shared" si="54"/>
        <v>5.118519964400393</v>
      </c>
      <c r="I1134">
        <f t="shared" si="56"/>
        <v>5.042775693130947</v>
      </c>
    </row>
    <row r="1135" spans="7:9" ht="13.5">
      <c r="G1135">
        <f t="shared" si="55"/>
        <v>18.85000000000021</v>
      </c>
      <c r="H1135" s="1">
        <f t="shared" si="54"/>
        <v>5.123288397457498</v>
      </c>
      <c r="I1135">
        <f t="shared" si="56"/>
        <v>5.042775693130947</v>
      </c>
    </row>
    <row r="1136" spans="7:9" ht="13.5">
      <c r="G1136">
        <f t="shared" si="55"/>
        <v>18.866666666666877</v>
      </c>
      <c r="H1136" s="1">
        <f t="shared" si="54"/>
        <v>5.128149676073886</v>
      </c>
      <c r="I1136">
        <f t="shared" si="56"/>
        <v>5.042775693130947</v>
      </c>
    </row>
    <row r="1137" spans="7:9" ht="13.5">
      <c r="G1137">
        <f t="shared" si="55"/>
        <v>18.883333333333542</v>
      </c>
      <c r="H1137" s="1">
        <f t="shared" si="54"/>
        <v>5.1331037076978205</v>
      </c>
      <c r="I1137">
        <f t="shared" si="56"/>
        <v>5.042775693130947</v>
      </c>
    </row>
    <row r="1138" spans="7:9" ht="13.5">
      <c r="G1138">
        <f t="shared" si="55"/>
        <v>18.900000000000208</v>
      </c>
      <c r="H1138" s="1">
        <f t="shared" si="54"/>
        <v>5.13815039801168</v>
      </c>
      <c r="I1138">
        <f t="shared" si="56"/>
        <v>5.042775693130947</v>
      </c>
    </row>
    <row r="1139" spans="7:9" ht="13.5">
      <c r="G1139">
        <f t="shared" si="55"/>
        <v>18.916666666666874</v>
      </c>
      <c r="H1139" s="1">
        <f t="shared" si="54"/>
        <v>5.143289650933757</v>
      </c>
      <c r="I1139">
        <f t="shared" si="56"/>
        <v>5.042775693130947</v>
      </c>
    </row>
    <row r="1140" spans="7:9" ht="13.5">
      <c r="G1140">
        <f t="shared" si="55"/>
        <v>18.93333333333354</v>
      </c>
      <c r="H1140" s="1">
        <f t="shared" si="54"/>
        <v>5.148521368620083</v>
      </c>
      <c r="I1140">
        <f t="shared" si="56"/>
        <v>5.042775693130947</v>
      </c>
    </row>
    <row r="1141" spans="7:9" ht="13.5">
      <c r="G1141">
        <f t="shared" si="55"/>
        <v>18.950000000000205</v>
      </c>
      <c r="H1141" s="1">
        <f t="shared" si="54"/>
        <v>5.153845451466294</v>
      </c>
      <c r="I1141">
        <f t="shared" si="56"/>
        <v>5.042775693130947</v>
      </c>
    </row>
    <row r="1142" spans="7:9" ht="13.5">
      <c r="G1142">
        <f t="shared" si="55"/>
        <v>18.96666666666687</v>
      </c>
      <c r="H1142" s="1">
        <f t="shared" si="54"/>
        <v>5.159261798109528</v>
      </c>
      <c r="I1142">
        <f t="shared" si="56"/>
        <v>5.042775693130947</v>
      </c>
    </row>
    <row r="1143" spans="7:9" ht="13.5">
      <c r="G1143">
        <f t="shared" si="55"/>
        <v>18.983333333333537</v>
      </c>
      <c r="H1143" s="1">
        <f t="shared" si="54"/>
        <v>5.164770305430352</v>
      </c>
      <c r="I1143">
        <f t="shared" si="56"/>
        <v>5.042775693130947</v>
      </c>
    </row>
    <row r="1144" spans="7:9" ht="13.5">
      <c r="G1144">
        <f t="shared" si="55"/>
        <v>19.000000000000203</v>
      </c>
      <c r="H1144" s="1">
        <f t="shared" si="54"/>
        <v>5.170370868554727</v>
      </c>
      <c r="I1144">
        <f t="shared" si="56"/>
        <v>5.380602337443565</v>
      </c>
    </row>
    <row r="1145" spans="7:9" ht="13.5">
      <c r="G1145">
        <f t="shared" si="55"/>
        <v>19.01666666666687</v>
      </c>
      <c r="H1145" s="1">
        <f t="shared" si="54"/>
        <v>5.176063380856004</v>
      </c>
      <c r="I1145">
        <f t="shared" si="56"/>
        <v>5.380602337443565</v>
      </c>
    </row>
    <row r="1146" spans="7:9" ht="13.5">
      <c r="G1146">
        <f t="shared" si="55"/>
        <v>19.033333333333534</v>
      </c>
      <c r="H1146" s="1">
        <f t="shared" si="54"/>
        <v>5.181847733956955</v>
      </c>
      <c r="I1146">
        <f t="shared" si="56"/>
        <v>5.380602337443565</v>
      </c>
    </row>
    <row r="1147" spans="7:9" ht="13.5">
      <c r="G1147">
        <f t="shared" si="55"/>
        <v>19.0500000000002</v>
      </c>
      <c r="H1147" s="1">
        <f t="shared" si="54"/>
        <v>5.187723817731834</v>
      </c>
      <c r="I1147">
        <f t="shared" si="56"/>
        <v>5.380602337443565</v>
      </c>
    </row>
    <row r="1148" spans="7:9" ht="13.5">
      <c r="G1148">
        <f t="shared" si="55"/>
        <v>19.066666666666865</v>
      </c>
      <c r="H1148" s="1">
        <f t="shared" si="54"/>
        <v>5.1936915203084775</v>
      </c>
      <c r="I1148">
        <f t="shared" si="56"/>
        <v>5.380602337443565</v>
      </c>
    </row>
    <row r="1149" spans="7:9" ht="13.5">
      <c r="G1149">
        <f t="shared" si="55"/>
        <v>19.08333333333353</v>
      </c>
      <c r="H1149" s="1">
        <f t="shared" si="54"/>
        <v>5.199750728070429</v>
      </c>
      <c r="I1149">
        <f t="shared" si="56"/>
        <v>5.380602337443565</v>
      </c>
    </row>
    <row r="1150" spans="7:9" ht="13.5">
      <c r="G1150">
        <f t="shared" si="55"/>
        <v>19.100000000000197</v>
      </c>
      <c r="H1150" s="1">
        <f t="shared" si="54"/>
        <v>5.205901325659108</v>
      </c>
      <c r="I1150">
        <f t="shared" si="56"/>
        <v>5.380602337443565</v>
      </c>
    </row>
    <row r="1151" spans="7:9" ht="13.5">
      <c r="G1151">
        <f t="shared" si="55"/>
        <v>19.116666666666863</v>
      </c>
      <c r="H1151" s="1">
        <f t="shared" si="54"/>
        <v>5.212143195976001</v>
      </c>
      <c r="I1151">
        <f t="shared" si="56"/>
        <v>5.380602337443565</v>
      </c>
    </row>
    <row r="1152" spans="7:9" ht="13.5">
      <c r="G1152">
        <f t="shared" si="55"/>
        <v>19.13333333333353</v>
      </c>
      <c r="H1152" s="1">
        <f t="shared" si="54"/>
        <v>5.218476220184897</v>
      </c>
      <c r="I1152">
        <f t="shared" si="56"/>
        <v>5.380602337443565</v>
      </c>
    </row>
    <row r="1153" spans="7:9" ht="13.5">
      <c r="G1153">
        <f t="shared" si="55"/>
        <v>19.150000000000194</v>
      </c>
      <c r="H1153" s="1">
        <f t="shared" si="54"/>
        <v>5.224900277714141</v>
      </c>
      <c r="I1153">
        <f t="shared" si="56"/>
        <v>5.380602337443565</v>
      </c>
    </row>
    <row r="1154" spans="7:9" ht="13.5">
      <c r="G1154">
        <f t="shared" si="55"/>
        <v>19.16666666666686</v>
      </c>
      <c r="H1154" s="1">
        <f t="shared" si="54"/>
        <v>5.2314152462589405</v>
      </c>
      <c r="I1154">
        <f t="shared" si="56"/>
        <v>5.380602337443565</v>
      </c>
    </row>
    <row r="1155" spans="7:9" ht="13.5">
      <c r="G1155">
        <f t="shared" si="55"/>
        <v>19.183333333333525</v>
      </c>
      <c r="H1155" s="1">
        <f t="shared" si="54"/>
        <v>5.238021001783684</v>
      </c>
      <c r="I1155">
        <f t="shared" si="56"/>
        <v>5.380602337443565</v>
      </c>
    </row>
    <row r="1156" spans="7:9" ht="13.5">
      <c r="G1156">
        <f t="shared" si="55"/>
        <v>19.20000000000019</v>
      </c>
      <c r="H1156" s="1">
        <f aca="true" t="shared" si="57" ref="H1156:H1219">Mean+SIN(G1156*2*PI()/24)*Amplitude/2</f>
        <v>5.24471741852431</v>
      </c>
      <c r="I1156">
        <f t="shared" si="56"/>
        <v>5.380602337443565</v>
      </c>
    </row>
    <row r="1157" spans="7:9" ht="13.5">
      <c r="G1157">
        <f t="shared" si="55"/>
        <v>19.216666666666857</v>
      </c>
      <c r="H1157" s="1">
        <f t="shared" si="57"/>
        <v>5.251504368990692</v>
      </c>
      <c r="I1157">
        <f t="shared" si="56"/>
        <v>5.380602337443565</v>
      </c>
    </row>
    <row r="1158" spans="7:9" ht="13.5">
      <c r="G1158">
        <f aca="true" t="shared" si="58" ref="G1158:G1221">G1157+1/60</f>
        <v>19.233333333333523</v>
      </c>
      <c r="H1158" s="1">
        <f t="shared" si="57"/>
        <v>5.258381723969083</v>
      </c>
      <c r="I1158">
        <f aca="true" t="shared" si="59" ref="I1158:I1221">LOOKUP(G1158,$C$4:$C$29,$E$4:$E$29)</f>
        <v>5.380602337443565</v>
      </c>
    </row>
    <row r="1159" spans="7:9" ht="13.5">
      <c r="G1159">
        <f t="shared" si="58"/>
        <v>19.25000000000019</v>
      </c>
      <c r="H1159" s="1">
        <f t="shared" si="57"/>
        <v>5.26534935252455</v>
      </c>
      <c r="I1159">
        <f t="shared" si="59"/>
        <v>5.380602337443565</v>
      </c>
    </row>
    <row r="1160" spans="7:9" ht="13.5">
      <c r="G1160">
        <f t="shared" si="58"/>
        <v>19.266666666666854</v>
      </c>
      <c r="H1160" s="1">
        <f t="shared" si="57"/>
        <v>5.2724071220034965</v>
      </c>
      <c r="I1160">
        <f t="shared" si="59"/>
        <v>5.380602337443565</v>
      </c>
    </row>
    <row r="1161" spans="7:9" ht="13.5">
      <c r="G1161">
        <f t="shared" si="58"/>
        <v>19.28333333333352</v>
      </c>
      <c r="H1161" s="1">
        <f t="shared" si="57"/>
        <v>5.279554898036158</v>
      </c>
      <c r="I1161">
        <f t="shared" si="59"/>
        <v>5.380602337443565</v>
      </c>
    </row>
    <row r="1162" spans="7:9" ht="13.5">
      <c r="G1162">
        <f t="shared" si="58"/>
        <v>19.300000000000185</v>
      </c>
      <c r="H1162" s="1">
        <f t="shared" si="57"/>
        <v>5.286792544539189</v>
      </c>
      <c r="I1162">
        <f t="shared" si="59"/>
        <v>5.380602337443565</v>
      </c>
    </row>
    <row r="1163" spans="7:9" ht="13.5">
      <c r="G1163">
        <f t="shared" si="58"/>
        <v>19.31666666666685</v>
      </c>
      <c r="H1163" s="1">
        <f t="shared" si="57"/>
        <v>5.2941199237182275</v>
      </c>
      <c r="I1163">
        <f t="shared" si="59"/>
        <v>5.380602337443565</v>
      </c>
    </row>
    <row r="1164" spans="7:9" ht="13.5">
      <c r="G1164">
        <f t="shared" si="58"/>
        <v>19.333333333333517</v>
      </c>
      <c r="H1164" s="1">
        <f t="shared" si="57"/>
        <v>5.301536896070541</v>
      </c>
      <c r="I1164">
        <f t="shared" si="59"/>
        <v>5.380602337443565</v>
      </c>
    </row>
    <row r="1165" spans="7:9" ht="13.5">
      <c r="G1165">
        <f t="shared" si="58"/>
        <v>19.350000000000183</v>
      </c>
      <c r="H1165" s="1">
        <f t="shared" si="57"/>
        <v>5.30904332038766</v>
      </c>
      <c r="I1165">
        <f t="shared" si="59"/>
        <v>5.380602337443565</v>
      </c>
    </row>
    <row r="1166" spans="7:9" ht="13.5">
      <c r="G1166">
        <f t="shared" si="58"/>
        <v>19.36666666666685</v>
      </c>
      <c r="H1166" s="1">
        <f t="shared" si="57"/>
        <v>5.316639053758095</v>
      </c>
      <c r="I1166">
        <f t="shared" si="59"/>
        <v>5.380602337443565</v>
      </c>
    </row>
    <row r="1167" spans="7:9" ht="13.5">
      <c r="G1167">
        <f t="shared" si="58"/>
        <v>19.383333333333514</v>
      </c>
      <c r="H1167" s="1">
        <f t="shared" si="57"/>
        <v>5.324323951570024</v>
      </c>
      <c r="I1167">
        <f t="shared" si="59"/>
        <v>5.380602337443565</v>
      </c>
    </row>
    <row r="1168" spans="7:9" ht="13.5">
      <c r="G1168">
        <f t="shared" si="58"/>
        <v>19.40000000000018</v>
      </c>
      <c r="H1168" s="1">
        <f t="shared" si="57"/>
        <v>5.332097867514076</v>
      </c>
      <c r="I1168">
        <f t="shared" si="59"/>
        <v>5.380602337443565</v>
      </c>
    </row>
    <row r="1169" spans="7:9" ht="13.5">
      <c r="G1169">
        <f t="shared" si="58"/>
        <v>19.416666666666845</v>
      </c>
      <c r="H1169" s="1">
        <f t="shared" si="57"/>
        <v>5.339960653586092</v>
      </c>
      <c r="I1169">
        <f t="shared" si="59"/>
        <v>5.380602337443565</v>
      </c>
    </row>
    <row r="1170" spans="7:9" ht="13.5">
      <c r="G1170">
        <f t="shared" si="58"/>
        <v>19.43333333333351</v>
      </c>
      <c r="H1170" s="1">
        <f t="shared" si="57"/>
        <v>5.347912160089963</v>
      </c>
      <c r="I1170">
        <f t="shared" si="59"/>
        <v>5.380602337443565</v>
      </c>
    </row>
    <row r="1171" spans="7:9" ht="13.5">
      <c r="G1171">
        <f t="shared" si="58"/>
        <v>19.450000000000177</v>
      </c>
      <c r="H1171" s="1">
        <f t="shared" si="57"/>
        <v>5.355952235640465</v>
      </c>
      <c r="I1171">
        <f t="shared" si="59"/>
        <v>5.380602337443565</v>
      </c>
    </row>
    <row r="1172" spans="7:9" ht="13.5">
      <c r="G1172">
        <f t="shared" si="58"/>
        <v>19.466666666666843</v>
      </c>
      <c r="H1172" s="1">
        <f t="shared" si="57"/>
        <v>5.364080727166149</v>
      </c>
      <c r="I1172">
        <f t="shared" si="59"/>
        <v>5.380602337443565</v>
      </c>
    </row>
    <row r="1173" spans="7:9" ht="13.5">
      <c r="G1173">
        <f t="shared" si="58"/>
        <v>19.48333333333351</v>
      </c>
      <c r="H1173" s="1">
        <f t="shared" si="57"/>
        <v>5.3722974799122545</v>
      </c>
      <c r="I1173">
        <f t="shared" si="59"/>
        <v>5.380602337443565</v>
      </c>
    </row>
    <row r="1174" spans="7:9" ht="13.5">
      <c r="G1174">
        <f t="shared" si="58"/>
        <v>19.500000000000174</v>
      </c>
      <c r="H1174" s="1">
        <f t="shared" si="57"/>
        <v>5.380602337443653</v>
      </c>
      <c r="I1174">
        <f t="shared" si="59"/>
        <v>5.380602337443565</v>
      </c>
    </row>
    <row r="1175" spans="7:9" ht="13.5">
      <c r="G1175">
        <f t="shared" si="58"/>
        <v>19.51666666666684</v>
      </c>
      <c r="H1175" s="1">
        <f t="shared" si="57"/>
        <v>5.388995141647829</v>
      </c>
      <c r="I1175">
        <f t="shared" si="59"/>
        <v>5.380602337443565</v>
      </c>
    </row>
    <row r="1176" spans="7:9" ht="13.5">
      <c r="G1176">
        <f t="shared" si="58"/>
        <v>19.533333333333506</v>
      </c>
      <c r="H1176" s="1">
        <f t="shared" si="57"/>
        <v>5.397475732737886</v>
      </c>
      <c r="I1176">
        <f t="shared" si="59"/>
        <v>5.380602337443565</v>
      </c>
    </row>
    <row r="1177" spans="7:9" ht="13.5">
      <c r="G1177">
        <f t="shared" si="58"/>
        <v>19.55000000000017</v>
      </c>
      <c r="H1177" s="1">
        <f t="shared" si="57"/>
        <v>5.406043949255597</v>
      </c>
      <c r="I1177">
        <f t="shared" si="59"/>
        <v>5.380602337443565</v>
      </c>
    </row>
    <row r="1178" spans="7:9" ht="13.5">
      <c r="G1178">
        <f t="shared" si="58"/>
        <v>19.566666666666837</v>
      </c>
      <c r="H1178" s="1">
        <f t="shared" si="57"/>
        <v>5.414699628074469</v>
      </c>
      <c r="I1178">
        <f t="shared" si="59"/>
        <v>5.380602337443565</v>
      </c>
    </row>
    <row r="1179" spans="7:9" ht="13.5">
      <c r="G1179">
        <f t="shared" si="58"/>
        <v>19.583333333333503</v>
      </c>
      <c r="H1179" s="1">
        <f t="shared" si="57"/>
        <v>5.423442604402854</v>
      </c>
      <c r="I1179">
        <f t="shared" si="59"/>
        <v>5.380602337443565</v>
      </c>
    </row>
    <row r="1180" spans="7:9" ht="13.5">
      <c r="G1180">
        <f t="shared" si="58"/>
        <v>19.60000000000017</v>
      </c>
      <c r="H1180" s="1">
        <f t="shared" si="57"/>
        <v>5.4322727117870855</v>
      </c>
      <c r="I1180">
        <f t="shared" si="59"/>
        <v>5.380602337443565</v>
      </c>
    </row>
    <row r="1181" spans="7:9" ht="13.5">
      <c r="G1181">
        <f t="shared" si="58"/>
        <v>19.616666666666834</v>
      </c>
      <c r="H1181" s="1">
        <f t="shared" si="57"/>
        <v>5.441189782114646</v>
      </c>
      <c r="I1181">
        <f t="shared" si="59"/>
        <v>5.380602337443565</v>
      </c>
    </row>
    <row r="1182" spans="7:9" ht="13.5">
      <c r="G1182">
        <f t="shared" si="58"/>
        <v>19.6333333333335</v>
      </c>
      <c r="H1182" s="1">
        <f t="shared" si="57"/>
        <v>5.450193645617373</v>
      </c>
      <c r="I1182">
        <f t="shared" si="59"/>
        <v>5.380602337443565</v>
      </c>
    </row>
    <row r="1183" spans="7:9" ht="13.5">
      <c r="G1183">
        <f t="shared" si="58"/>
        <v>19.650000000000166</v>
      </c>
      <c r="H1183" s="1">
        <f t="shared" si="57"/>
        <v>5.459284130874684</v>
      </c>
      <c r="I1183">
        <f t="shared" si="59"/>
        <v>5.380602337443565</v>
      </c>
    </row>
    <row r="1184" spans="7:9" ht="13.5">
      <c r="G1184">
        <f t="shared" si="58"/>
        <v>19.66666666666683</v>
      </c>
      <c r="H1184" s="1">
        <f t="shared" si="57"/>
        <v>5.468461064816841</v>
      </c>
      <c r="I1184">
        <f t="shared" si="59"/>
        <v>5.380602337443565</v>
      </c>
    </row>
    <row r="1185" spans="7:9" ht="13.5">
      <c r="G1185">
        <f t="shared" si="58"/>
        <v>19.683333333333497</v>
      </c>
      <c r="H1185" s="1">
        <f t="shared" si="57"/>
        <v>5.477724272728251</v>
      </c>
      <c r="I1185">
        <f t="shared" si="59"/>
        <v>5.380602337443565</v>
      </c>
    </row>
    <row r="1186" spans="7:9" ht="13.5">
      <c r="G1186">
        <f t="shared" si="58"/>
        <v>19.700000000000163</v>
      </c>
      <c r="H1186" s="1">
        <f t="shared" si="57"/>
        <v>5.487073578250788</v>
      </c>
      <c r="I1186">
        <f t="shared" si="59"/>
        <v>5.380602337443565</v>
      </c>
    </row>
    <row r="1187" spans="7:9" ht="13.5">
      <c r="G1187">
        <f t="shared" si="58"/>
        <v>19.71666666666683</v>
      </c>
      <c r="H1187" s="1">
        <f t="shared" si="57"/>
        <v>5.496508803387152</v>
      </c>
      <c r="I1187">
        <f t="shared" si="59"/>
        <v>5.380602337443565</v>
      </c>
    </row>
    <row r="1188" spans="7:9" ht="13.5">
      <c r="G1188">
        <f t="shared" si="58"/>
        <v>19.733333333333494</v>
      </c>
      <c r="H1188" s="1">
        <f t="shared" si="57"/>
        <v>5.5060297685042565</v>
      </c>
      <c r="I1188">
        <f t="shared" si="59"/>
        <v>5.380602337443565</v>
      </c>
    </row>
    <row r="1189" spans="7:9" ht="13.5">
      <c r="G1189">
        <f t="shared" si="58"/>
        <v>19.75000000000016</v>
      </c>
      <c r="H1189" s="1">
        <f t="shared" si="57"/>
        <v>5.515636292336651</v>
      </c>
      <c r="I1189">
        <f t="shared" si="59"/>
        <v>5.380602337443565</v>
      </c>
    </row>
    <row r="1190" spans="7:9" ht="13.5">
      <c r="G1190">
        <f t="shared" si="58"/>
        <v>19.766666666666826</v>
      </c>
      <c r="H1190" s="1">
        <f t="shared" si="57"/>
        <v>5.525328191989967</v>
      </c>
      <c r="I1190">
        <f t="shared" si="59"/>
        <v>5.380602337443565</v>
      </c>
    </row>
    <row r="1191" spans="7:9" ht="13.5">
      <c r="G1191">
        <f t="shared" si="58"/>
        <v>19.78333333333349</v>
      </c>
      <c r="H1191" s="1">
        <f t="shared" si="57"/>
        <v>5.535105282944407</v>
      </c>
      <c r="I1191">
        <f t="shared" si="59"/>
        <v>5.380602337443565</v>
      </c>
    </row>
    <row r="1192" spans="7:9" ht="13.5">
      <c r="G1192">
        <f t="shared" si="58"/>
        <v>19.800000000000157</v>
      </c>
      <c r="H1192" s="1">
        <f t="shared" si="57"/>
        <v>5.544967379058253</v>
      </c>
      <c r="I1192">
        <f t="shared" si="59"/>
        <v>5.380602337443565</v>
      </c>
    </row>
    <row r="1193" spans="7:9" ht="13.5">
      <c r="G1193">
        <f t="shared" si="58"/>
        <v>19.816666666666823</v>
      </c>
      <c r="H1193" s="1">
        <f t="shared" si="57"/>
        <v>5.55491429257141</v>
      </c>
      <c r="I1193">
        <f t="shared" si="59"/>
        <v>5.380602337443565</v>
      </c>
    </row>
    <row r="1194" spans="7:9" ht="13.5">
      <c r="G1194">
        <f t="shared" si="58"/>
        <v>19.83333333333349</v>
      </c>
      <c r="H1194" s="1">
        <f t="shared" si="57"/>
        <v>5.564945834108984</v>
      </c>
      <c r="I1194">
        <f t="shared" si="59"/>
        <v>5.380602337443565</v>
      </c>
    </row>
    <row r="1195" spans="7:9" ht="13.5">
      <c r="G1195">
        <f t="shared" si="58"/>
        <v>19.850000000000154</v>
      </c>
      <c r="H1195" s="1">
        <f t="shared" si="57"/>
        <v>5.575061812684885</v>
      </c>
      <c r="I1195">
        <f t="shared" si="59"/>
        <v>5.380602337443565</v>
      </c>
    </row>
    <row r="1196" spans="7:9" ht="13.5">
      <c r="G1196">
        <f t="shared" si="58"/>
        <v>19.86666666666682</v>
      </c>
      <c r="H1196" s="1">
        <f t="shared" si="57"/>
        <v>5.585262035705458</v>
      </c>
      <c r="I1196">
        <f t="shared" si="59"/>
        <v>5.380602337443565</v>
      </c>
    </row>
    <row r="1197" spans="7:9" ht="13.5">
      <c r="G1197">
        <f t="shared" si="58"/>
        <v>19.883333333333486</v>
      </c>
      <c r="H1197" s="1">
        <f t="shared" si="57"/>
        <v>5.595546308973168</v>
      </c>
      <c r="I1197">
        <f t="shared" si="59"/>
        <v>5.380602337443565</v>
      </c>
    </row>
    <row r="1198" spans="7:9" ht="13.5">
      <c r="G1198">
        <f t="shared" si="58"/>
        <v>19.90000000000015</v>
      </c>
      <c r="H1198" s="1">
        <f t="shared" si="57"/>
        <v>5.6059144366902665</v>
      </c>
      <c r="I1198">
        <f t="shared" si="59"/>
        <v>5.380602337443565</v>
      </c>
    </row>
    <row r="1199" spans="7:9" ht="13.5">
      <c r="G1199">
        <f t="shared" si="58"/>
        <v>19.916666666666817</v>
      </c>
      <c r="H1199" s="1">
        <f t="shared" si="57"/>
        <v>5.616366221462556</v>
      </c>
      <c r="I1199">
        <f t="shared" si="59"/>
        <v>5.380602337443565</v>
      </c>
    </row>
    <row r="1200" spans="7:9" ht="13.5">
      <c r="G1200">
        <f t="shared" si="58"/>
        <v>19.933333333333483</v>
      </c>
      <c r="H1200" s="1">
        <f t="shared" si="57"/>
        <v>5.626901464303114</v>
      </c>
      <c r="I1200">
        <f t="shared" si="59"/>
        <v>5.380602337443565</v>
      </c>
    </row>
    <row r="1201" spans="7:9" ht="13.5">
      <c r="G1201">
        <f t="shared" si="58"/>
        <v>19.95000000000015</v>
      </c>
      <c r="H1201" s="1">
        <f t="shared" si="57"/>
        <v>5.63751996463611</v>
      </c>
      <c r="I1201">
        <f t="shared" si="59"/>
        <v>5.380602337443565</v>
      </c>
    </row>
    <row r="1202" spans="7:9" ht="13.5">
      <c r="G1202">
        <f t="shared" si="58"/>
        <v>19.966666666666814</v>
      </c>
      <c r="H1202" s="1">
        <f t="shared" si="57"/>
        <v>5.648221520300595</v>
      </c>
      <c r="I1202">
        <f t="shared" si="59"/>
        <v>5.380602337443565</v>
      </c>
    </row>
    <row r="1203" spans="7:9" ht="13.5">
      <c r="G1203">
        <f t="shared" si="58"/>
        <v>19.98333333333348</v>
      </c>
      <c r="H1203" s="1">
        <f t="shared" si="57"/>
        <v>5.659005927554384</v>
      </c>
      <c r="I1203">
        <f t="shared" si="59"/>
        <v>5.380602337443565</v>
      </c>
    </row>
    <row r="1204" spans="7:9" ht="13.5">
      <c r="G1204">
        <f t="shared" si="58"/>
        <v>20.000000000000146</v>
      </c>
      <c r="H1204" s="1">
        <f t="shared" si="57"/>
        <v>5.6698729810779005</v>
      </c>
      <c r="I1204">
        <f t="shared" si="59"/>
        <v>6.033233298543822</v>
      </c>
    </row>
    <row r="1205" spans="7:9" ht="13.5">
      <c r="G1205">
        <f t="shared" si="58"/>
        <v>20.01666666666681</v>
      </c>
      <c r="H1205" s="1">
        <f t="shared" si="57"/>
        <v>5.680822473978117</v>
      </c>
      <c r="I1205">
        <f t="shared" si="59"/>
        <v>6.033233298543822</v>
      </c>
    </row>
    <row r="1206" spans="7:9" ht="13.5">
      <c r="G1206">
        <f t="shared" si="58"/>
        <v>20.033333333333477</v>
      </c>
      <c r="H1206" s="1">
        <f t="shared" si="57"/>
        <v>5.691854197792464</v>
      </c>
      <c r="I1206">
        <f t="shared" si="59"/>
        <v>6.033233298543822</v>
      </c>
    </row>
    <row r="1207" spans="7:9" ht="13.5">
      <c r="G1207">
        <f t="shared" si="58"/>
        <v>20.050000000000143</v>
      </c>
      <c r="H1207" s="1">
        <f t="shared" si="57"/>
        <v>5.702967942492832</v>
      </c>
      <c r="I1207">
        <f t="shared" si="59"/>
        <v>6.033233298543822</v>
      </c>
    </row>
    <row r="1208" spans="7:9" ht="13.5">
      <c r="G1208">
        <f t="shared" si="58"/>
        <v>20.06666666666681</v>
      </c>
      <c r="H1208" s="1">
        <f t="shared" si="57"/>
        <v>5.714163496489534</v>
      </c>
      <c r="I1208">
        <f t="shared" si="59"/>
        <v>6.033233298543822</v>
      </c>
    </row>
    <row r="1209" spans="7:9" ht="13.5">
      <c r="G1209">
        <f t="shared" si="58"/>
        <v>20.083333333333474</v>
      </c>
      <c r="H1209" s="1">
        <f t="shared" si="57"/>
        <v>5.725440646635363</v>
      </c>
      <c r="I1209">
        <f t="shared" si="59"/>
        <v>6.033233298543822</v>
      </c>
    </row>
    <row r="1210" spans="7:9" ht="13.5">
      <c r="G1210">
        <f t="shared" si="58"/>
        <v>20.10000000000014</v>
      </c>
      <c r="H1210" s="1">
        <f t="shared" si="57"/>
        <v>5.736799178229635</v>
      </c>
      <c r="I1210">
        <f t="shared" si="59"/>
        <v>6.033233298543822</v>
      </c>
    </row>
    <row r="1211" spans="7:9" ht="13.5">
      <c r="G1211">
        <f t="shared" si="58"/>
        <v>20.116666666666806</v>
      </c>
      <c r="H1211" s="1">
        <f t="shared" si="57"/>
        <v>5.748238875022281</v>
      </c>
      <c r="I1211">
        <f t="shared" si="59"/>
        <v>6.033233298543822</v>
      </c>
    </row>
    <row r="1212" spans="7:9" ht="13.5">
      <c r="G1212">
        <f t="shared" si="58"/>
        <v>20.13333333333347</v>
      </c>
      <c r="H1212" s="1">
        <f t="shared" si="57"/>
        <v>5.759759519217965</v>
      </c>
      <c r="I1212">
        <f t="shared" si="59"/>
        <v>6.033233298543822</v>
      </c>
    </row>
    <row r="1213" spans="7:9" ht="13.5">
      <c r="G1213">
        <f t="shared" si="58"/>
        <v>20.150000000000137</v>
      </c>
      <c r="H1213" s="1">
        <f t="shared" si="57"/>
        <v>5.77136089148023</v>
      </c>
      <c r="I1213">
        <f t="shared" si="59"/>
        <v>6.033233298543822</v>
      </c>
    </row>
    <row r="1214" spans="7:9" ht="13.5">
      <c r="G1214">
        <f t="shared" si="58"/>
        <v>20.166666666666803</v>
      </c>
      <c r="H1214" s="1">
        <f t="shared" si="57"/>
        <v>5.783042770935667</v>
      </c>
      <c r="I1214">
        <f t="shared" si="59"/>
        <v>6.033233298543822</v>
      </c>
    </row>
    <row r="1215" spans="7:9" ht="13.5">
      <c r="G1215">
        <f t="shared" si="58"/>
        <v>20.18333333333347</v>
      </c>
      <c r="H1215" s="1">
        <f t="shared" si="57"/>
        <v>5.794804935178133</v>
      </c>
      <c r="I1215">
        <f t="shared" si="59"/>
        <v>6.033233298543822</v>
      </c>
    </row>
    <row r="1216" spans="7:9" ht="13.5">
      <c r="G1216">
        <f t="shared" si="58"/>
        <v>20.200000000000134</v>
      </c>
      <c r="H1216" s="1">
        <f t="shared" si="57"/>
        <v>5.806647160272975</v>
      </c>
      <c r="I1216">
        <f t="shared" si="59"/>
        <v>6.033233298543822</v>
      </c>
    </row>
    <row r="1217" spans="7:9" ht="13.5">
      <c r="G1217">
        <f t="shared" si="58"/>
        <v>20.2166666666668</v>
      </c>
      <c r="H1217" s="1">
        <f t="shared" si="57"/>
        <v>5.818569220761297</v>
      </c>
      <c r="I1217">
        <f t="shared" si="59"/>
        <v>6.033233298543822</v>
      </c>
    </row>
    <row r="1218" spans="7:9" ht="13.5">
      <c r="G1218">
        <f t="shared" si="58"/>
        <v>20.233333333333466</v>
      </c>
      <c r="H1218" s="1">
        <f t="shared" si="57"/>
        <v>5.830570889664254</v>
      </c>
      <c r="I1218">
        <f t="shared" si="59"/>
        <v>6.033233298543822</v>
      </c>
    </row>
    <row r="1219" spans="7:9" ht="13.5">
      <c r="G1219">
        <f t="shared" si="58"/>
        <v>20.25000000000013</v>
      </c>
      <c r="H1219" s="1">
        <f t="shared" si="57"/>
        <v>5.842651938487369</v>
      </c>
      <c r="I1219">
        <f t="shared" si="59"/>
        <v>6.033233298543822</v>
      </c>
    </row>
    <row r="1220" spans="7:9" ht="13.5">
      <c r="G1220">
        <f t="shared" si="58"/>
        <v>20.266666666666797</v>
      </c>
      <c r="H1220" s="1">
        <f aca="true" t="shared" si="60" ref="H1220:H1283">Mean+SIN(G1220*2*PI()/24)*Amplitude/2</f>
        <v>5.8548121372248865</v>
      </c>
      <c r="I1220">
        <f t="shared" si="59"/>
        <v>6.033233298543822</v>
      </c>
    </row>
    <row r="1221" spans="7:9" ht="13.5">
      <c r="G1221">
        <f t="shared" si="58"/>
        <v>20.283333333333463</v>
      </c>
      <c r="H1221" s="1">
        <f t="shared" si="60"/>
        <v>5.867051254364152</v>
      </c>
      <c r="I1221">
        <f t="shared" si="59"/>
        <v>6.033233298543822</v>
      </c>
    </row>
    <row r="1222" spans="7:9" ht="13.5">
      <c r="G1222">
        <f aca="true" t="shared" si="61" ref="G1222:G1285">G1221+1/60</f>
        <v>20.30000000000013</v>
      </c>
      <c r="H1222" s="1">
        <f t="shared" si="60"/>
        <v>5.879369056890017</v>
      </c>
      <c r="I1222">
        <f aca="true" t="shared" si="62" ref="I1222:I1285">LOOKUP(G1222,$C$4:$C$29,$E$4:$E$29)</f>
        <v>6.033233298543822</v>
      </c>
    </row>
    <row r="1223" spans="7:9" ht="13.5">
      <c r="G1223">
        <f t="shared" si="61"/>
        <v>20.316666666666794</v>
      </c>
      <c r="H1223" s="1">
        <f t="shared" si="60"/>
        <v>5.8917653102892755</v>
      </c>
      <c r="I1223">
        <f t="shared" si="62"/>
        <v>6.033233298543822</v>
      </c>
    </row>
    <row r="1224" spans="7:9" ht="13.5">
      <c r="G1224">
        <f t="shared" si="61"/>
        <v>20.33333333333346</v>
      </c>
      <c r="H1224" s="1">
        <f t="shared" si="60"/>
        <v>5.9042397785551355</v>
      </c>
      <c r="I1224">
        <f t="shared" si="62"/>
        <v>6.033233298543822</v>
      </c>
    </row>
    <row r="1225" spans="7:9" ht="13.5">
      <c r="G1225">
        <f t="shared" si="61"/>
        <v>20.350000000000126</v>
      </c>
      <c r="H1225" s="1">
        <f t="shared" si="60"/>
        <v>5.916792224191699</v>
      </c>
      <c r="I1225">
        <f t="shared" si="62"/>
        <v>6.033233298543822</v>
      </c>
    </row>
    <row r="1226" spans="7:9" ht="13.5">
      <c r="G1226">
        <f t="shared" si="61"/>
        <v>20.36666666666679</v>
      </c>
      <c r="H1226" s="1">
        <f t="shared" si="60"/>
        <v>5.929422408218498</v>
      </c>
      <c r="I1226">
        <f t="shared" si="62"/>
        <v>6.033233298543822</v>
      </c>
    </row>
    <row r="1227" spans="7:9" ht="13.5">
      <c r="G1227">
        <f t="shared" si="61"/>
        <v>20.383333333333457</v>
      </c>
      <c r="H1227" s="1">
        <f t="shared" si="60"/>
        <v>5.9421300901750325</v>
      </c>
      <c r="I1227">
        <f t="shared" si="62"/>
        <v>6.033233298543822</v>
      </c>
    </row>
    <row r="1228" spans="7:9" ht="13.5">
      <c r="G1228">
        <f t="shared" si="61"/>
        <v>20.400000000000123</v>
      </c>
      <c r="H1228" s="1">
        <f t="shared" si="60"/>
        <v>5.954915028125359</v>
      </c>
      <c r="I1228">
        <f t="shared" si="62"/>
        <v>6.033233298543822</v>
      </c>
    </row>
    <row r="1229" spans="7:9" ht="13.5">
      <c r="G1229">
        <f t="shared" si="61"/>
        <v>20.41666666666679</v>
      </c>
      <c r="H1229" s="1">
        <f t="shared" si="60"/>
        <v>5.96777697866268</v>
      </c>
      <c r="I1229">
        <f t="shared" si="62"/>
        <v>6.033233298543822</v>
      </c>
    </row>
    <row r="1230" spans="7:9" ht="13.5">
      <c r="G1230">
        <f t="shared" si="61"/>
        <v>20.433333333333454</v>
      </c>
      <c r="H1230" s="1">
        <f t="shared" si="60"/>
        <v>5.9807156969140065</v>
      </c>
      <c r="I1230">
        <f t="shared" si="62"/>
        <v>6.033233298543822</v>
      </c>
    </row>
    <row r="1231" spans="7:9" ht="13.5">
      <c r="G1231">
        <f t="shared" si="61"/>
        <v>20.45000000000012</v>
      </c>
      <c r="H1231" s="1">
        <f t="shared" si="60"/>
        <v>5.9937309365447895</v>
      </c>
      <c r="I1231">
        <f t="shared" si="62"/>
        <v>6.033233298543822</v>
      </c>
    </row>
    <row r="1232" spans="7:9" ht="13.5">
      <c r="G1232">
        <f t="shared" si="61"/>
        <v>20.466666666666786</v>
      </c>
      <c r="H1232" s="1">
        <f t="shared" si="60"/>
        <v>6.0068224497636304</v>
      </c>
      <c r="I1232">
        <f t="shared" si="62"/>
        <v>6.033233298543822</v>
      </c>
    </row>
    <row r="1233" spans="7:9" ht="13.5">
      <c r="G1233">
        <f t="shared" si="61"/>
        <v>20.48333333333345</v>
      </c>
      <c r="H1233" s="1">
        <f t="shared" si="60"/>
        <v>6.019989987326982</v>
      </c>
      <c r="I1233">
        <f t="shared" si="62"/>
        <v>6.033233298543822</v>
      </c>
    </row>
    <row r="1234" spans="7:9" ht="13.5">
      <c r="G1234">
        <f t="shared" si="61"/>
        <v>20.500000000000117</v>
      </c>
      <c r="H1234" s="1">
        <f t="shared" si="60"/>
        <v>6.033233298543916</v>
      </c>
      <c r="I1234">
        <f t="shared" si="62"/>
        <v>6.033233298543822</v>
      </c>
    </row>
    <row r="1235" spans="7:9" ht="13.5">
      <c r="G1235">
        <f t="shared" si="61"/>
        <v>20.516666666666783</v>
      </c>
      <c r="H1235" s="1">
        <f t="shared" si="60"/>
        <v>6.046552131280878</v>
      </c>
      <c r="I1235">
        <f t="shared" si="62"/>
        <v>6.033233298543822</v>
      </c>
    </row>
    <row r="1236" spans="7:9" ht="13.5">
      <c r="G1236">
        <f t="shared" si="61"/>
        <v>20.53333333333345</v>
      </c>
      <c r="H1236" s="1">
        <f t="shared" si="60"/>
        <v>6.059946231966484</v>
      </c>
      <c r="I1236">
        <f t="shared" si="62"/>
        <v>6.033233298543822</v>
      </c>
    </row>
    <row r="1237" spans="7:9" ht="13.5">
      <c r="G1237">
        <f t="shared" si="61"/>
        <v>20.550000000000114</v>
      </c>
      <c r="H1237" s="1">
        <f t="shared" si="60"/>
        <v>6.073415345596366</v>
      </c>
      <c r="I1237">
        <f t="shared" si="62"/>
        <v>6.033233298543822</v>
      </c>
    </row>
    <row r="1238" spans="7:9" ht="13.5">
      <c r="G1238">
        <f t="shared" si="61"/>
        <v>20.56666666666678</v>
      </c>
      <c r="H1238" s="1">
        <f t="shared" si="60"/>
        <v>6.0869592157380215</v>
      </c>
      <c r="I1238">
        <f t="shared" si="62"/>
        <v>6.033233298543822</v>
      </c>
    </row>
    <row r="1239" spans="7:9" ht="13.5">
      <c r="G1239">
        <f t="shared" si="61"/>
        <v>20.583333333333446</v>
      </c>
      <c r="H1239" s="1">
        <f t="shared" si="60"/>
        <v>6.100577584535684</v>
      </c>
      <c r="I1239">
        <f t="shared" si="62"/>
        <v>6.033233298543822</v>
      </c>
    </row>
    <row r="1240" spans="7:9" ht="13.5">
      <c r="G1240">
        <f t="shared" si="61"/>
        <v>20.60000000000011</v>
      </c>
      <c r="H1240" s="1">
        <f t="shared" si="60"/>
        <v>6.114270192715239</v>
      </c>
      <c r="I1240">
        <f t="shared" si="62"/>
        <v>6.033233298543822</v>
      </c>
    </row>
    <row r="1241" spans="7:9" ht="13.5">
      <c r="G1241">
        <f t="shared" si="61"/>
        <v>20.616666666666777</v>
      </c>
      <c r="H1241" s="1">
        <f t="shared" si="60"/>
        <v>6.128036779589161</v>
      </c>
      <c r="I1241">
        <f t="shared" si="62"/>
        <v>6.033233298543822</v>
      </c>
    </row>
    <row r="1242" spans="7:9" ht="13.5">
      <c r="G1242">
        <f t="shared" si="61"/>
        <v>20.633333333333443</v>
      </c>
      <c r="H1242" s="1">
        <f t="shared" si="60"/>
        <v>6.141877083061489</v>
      </c>
      <c r="I1242">
        <f t="shared" si="62"/>
        <v>6.033233298543822</v>
      </c>
    </row>
    <row r="1243" spans="7:9" ht="13.5">
      <c r="G1243">
        <f t="shared" si="61"/>
        <v>20.65000000000011</v>
      </c>
      <c r="H1243" s="1">
        <f t="shared" si="60"/>
        <v>6.155790839632793</v>
      </c>
      <c r="I1243">
        <f t="shared" si="62"/>
        <v>6.033233298543822</v>
      </c>
    </row>
    <row r="1244" spans="7:9" ht="13.5">
      <c r="G1244">
        <f t="shared" si="61"/>
        <v>20.666666666666774</v>
      </c>
      <c r="H1244" s="1">
        <f t="shared" si="60"/>
        <v>6.169777784405201</v>
      </c>
      <c r="I1244">
        <f t="shared" si="62"/>
        <v>6.033233298543822</v>
      </c>
    </row>
    <row r="1245" spans="7:9" ht="13.5">
      <c r="G1245">
        <f t="shared" si="61"/>
        <v>20.68333333333344</v>
      </c>
      <c r="H1245" s="1">
        <f t="shared" si="60"/>
        <v>6.183837651087443</v>
      </c>
      <c r="I1245">
        <f t="shared" si="62"/>
        <v>6.033233298543822</v>
      </c>
    </row>
    <row r="1246" spans="7:9" ht="13.5">
      <c r="G1246">
        <f t="shared" si="61"/>
        <v>20.700000000000106</v>
      </c>
      <c r="H1246" s="1">
        <f t="shared" si="60"/>
        <v>6.197970171999936</v>
      </c>
      <c r="I1246">
        <f t="shared" si="62"/>
        <v>6.033233298543822</v>
      </c>
    </row>
    <row r="1247" spans="7:9" ht="13.5">
      <c r="G1247">
        <f t="shared" si="61"/>
        <v>20.71666666666677</v>
      </c>
      <c r="H1247" s="1">
        <f t="shared" si="60"/>
        <v>6.2121750780798415</v>
      </c>
      <c r="I1247">
        <f t="shared" si="62"/>
        <v>6.033233298543822</v>
      </c>
    </row>
    <row r="1248" spans="7:9" ht="13.5">
      <c r="G1248">
        <f t="shared" si="61"/>
        <v>20.733333333333437</v>
      </c>
      <c r="H1248" s="1">
        <f t="shared" si="60"/>
        <v>6.226452098886229</v>
      </c>
      <c r="I1248">
        <f t="shared" si="62"/>
        <v>6.033233298543822</v>
      </c>
    </row>
    <row r="1249" spans="7:9" ht="13.5">
      <c r="G1249">
        <f t="shared" si="61"/>
        <v>20.750000000000103</v>
      </c>
      <c r="H1249" s="1">
        <f t="shared" si="60"/>
        <v>6.240800962605199</v>
      </c>
      <c r="I1249">
        <f t="shared" si="62"/>
        <v>6.033233298543822</v>
      </c>
    </row>
    <row r="1250" spans="7:9" ht="13.5">
      <c r="G1250">
        <f t="shared" si="61"/>
        <v>20.76666666666677</v>
      </c>
      <c r="H1250" s="1">
        <f t="shared" si="60"/>
        <v>6.255221396055077</v>
      </c>
      <c r="I1250">
        <f t="shared" si="62"/>
        <v>6.033233298543822</v>
      </c>
    </row>
    <row r="1251" spans="7:9" ht="13.5">
      <c r="G1251">
        <f t="shared" si="61"/>
        <v>20.783333333333434</v>
      </c>
      <c r="H1251" s="1">
        <f t="shared" si="60"/>
        <v>6.269713124691591</v>
      </c>
      <c r="I1251">
        <f t="shared" si="62"/>
        <v>6.033233298543822</v>
      </c>
    </row>
    <row r="1252" spans="7:9" ht="13.5">
      <c r="G1252">
        <f t="shared" si="61"/>
        <v>20.8000000000001</v>
      </c>
      <c r="H1252" s="1">
        <f t="shared" si="60"/>
        <v>6.284275872613117</v>
      </c>
      <c r="I1252">
        <f t="shared" si="62"/>
        <v>6.033233298543822</v>
      </c>
    </row>
    <row r="1253" spans="7:9" ht="13.5">
      <c r="G1253">
        <f t="shared" si="61"/>
        <v>20.816666666666766</v>
      </c>
      <c r="H1253" s="1">
        <f t="shared" si="60"/>
        <v>6.298909362565924</v>
      </c>
      <c r="I1253">
        <f t="shared" si="62"/>
        <v>6.033233298543822</v>
      </c>
    </row>
    <row r="1254" spans="7:9" ht="13.5">
      <c r="G1254">
        <f t="shared" si="61"/>
        <v>20.83333333333343</v>
      </c>
      <c r="H1254" s="1">
        <f t="shared" si="60"/>
        <v>6.313613315949466</v>
      </c>
      <c r="I1254">
        <f t="shared" si="62"/>
        <v>6.033233298543822</v>
      </c>
    </row>
    <row r="1255" spans="7:9" ht="13.5">
      <c r="G1255">
        <f t="shared" si="61"/>
        <v>20.850000000000097</v>
      </c>
      <c r="H1255" s="1">
        <f t="shared" si="60"/>
        <v>6.328387452821659</v>
      </c>
      <c r="I1255">
        <f t="shared" si="62"/>
        <v>6.033233298543822</v>
      </c>
    </row>
    <row r="1256" spans="7:9" ht="13.5">
      <c r="G1256">
        <f t="shared" si="61"/>
        <v>20.866666666666763</v>
      </c>
      <c r="H1256" s="1">
        <f t="shared" si="60"/>
        <v>6.343231491904233</v>
      </c>
      <c r="I1256">
        <f t="shared" si="62"/>
        <v>6.033233298543822</v>
      </c>
    </row>
    <row r="1257" spans="7:9" ht="13.5">
      <c r="G1257">
        <f t="shared" si="61"/>
        <v>20.88333333333343</v>
      </c>
      <c r="H1257" s="1">
        <f t="shared" si="60"/>
        <v>6.35814515058808</v>
      </c>
      <c r="I1257">
        <f t="shared" si="62"/>
        <v>6.033233298543822</v>
      </c>
    </row>
    <row r="1258" spans="7:9" ht="13.5">
      <c r="G1258">
        <f t="shared" si="61"/>
        <v>20.900000000000095</v>
      </c>
      <c r="H1258" s="1">
        <f t="shared" si="60"/>
        <v>6.373128144938646</v>
      </c>
      <c r="I1258">
        <f t="shared" si="62"/>
        <v>6.033233298543822</v>
      </c>
    </row>
    <row r="1259" spans="7:9" ht="13.5">
      <c r="G1259">
        <f t="shared" si="61"/>
        <v>20.91666666666676</v>
      </c>
      <c r="H1259" s="1">
        <f t="shared" si="60"/>
        <v>6.3881801897013055</v>
      </c>
      <c r="I1259">
        <f t="shared" si="62"/>
        <v>6.033233298543822</v>
      </c>
    </row>
    <row r="1260" spans="7:9" ht="13.5">
      <c r="G1260">
        <f t="shared" si="61"/>
        <v>20.933333333333426</v>
      </c>
      <c r="H1260" s="1">
        <f t="shared" si="60"/>
        <v>6.403300998306827</v>
      </c>
      <c r="I1260">
        <f t="shared" si="62"/>
        <v>6.033233298543822</v>
      </c>
    </row>
    <row r="1261" spans="7:9" ht="13.5">
      <c r="G1261">
        <f t="shared" si="61"/>
        <v>20.95000000000009</v>
      </c>
      <c r="H1261" s="1">
        <f t="shared" si="60"/>
        <v>6.418490282876815</v>
      </c>
      <c r="I1261">
        <f t="shared" si="62"/>
        <v>6.033233298543822</v>
      </c>
    </row>
    <row r="1262" spans="7:9" ht="13.5">
      <c r="G1262">
        <f t="shared" si="61"/>
        <v>20.966666666666757</v>
      </c>
      <c r="H1262" s="1">
        <f t="shared" si="60"/>
        <v>6.4337477542291746</v>
      </c>
      <c r="I1262">
        <f t="shared" si="62"/>
        <v>6.033233298543822</v>
      </c>
    </row>
    <row r="1263" spans="7:9" ht="13.5">
      <c r="G1263">
        <f t="shared" si="61"/>
        <v>20.983333333333423</v>
      </c>
      <c r="H1263" s="1">
        <f t="shared" si="60"/>
        <v>6.449073121883655</v>
      </c>
      <c r="I1263">
        <f t="shared" si="62"/>
        <v>6.033233298543822</v>
      </c>
    </row>
    <row r="1264" spans="7:9" ht="13.5">
      <c r="G1264">
        <f t="shared" si="61"/>
        <v>21.00000000000009</v>
      </c>
      <c r="H1264" s="1">
        <f t="shared" si="60"/>
        <v>6.464466094067343</v>
      </c>
      <c r="I1264">
        <f t="shared" si="62"/>
        <v>6.956192854956395</v>
      </c>
    </row>
    <row r="1265" spans="7:9" ht="13.5">
      <c r="G1265">
        <f t="shared" si="61"/>
        <v>21.016666666666755</v>
      </c>
      <c r="H1265" s="1">
        <f t="shared" si="60"/>
        <v>6.479926377720242</v>
      </c>
      <c r="I1265">
        <f t="shared" si="62"/>
        <v>6.956192854956395</v>
      </c>
    </row>
    <row r="1266" spans="7:9" ht="13.5">
      <c r="G1266">
        <f t="shared" si="61"/>
        <v>21.03333333333342</v>
      </c>
      <c r="H1266" s="1">
        <f t="shared" si="60"/>
        <v>6.495453678500825</v>
      </c>
      <c r="I1266">
        <f t="shared" si="62"/>
        <v>6.956192854956395</v>
      </c>
    </row>
    <row r="1267" spans="7:9" ht="13.5">
      <c r="G1267">
        <f t="shared" si="61"/>
        <v>21.050000000000086</v>
      </c>
      <c r="H1267" s="1">
        <f t="shared" si="60"/>
        <v>6.5110477007916785</v>
      </c>
      <c r="I1267">
        <f t="shared" si="62"/>
        <v>6.956192854956395</v>
      </c>
    </row>
    <row r="1268" spans="7:9" ht="13.5">
      <c r="G1268">
        <f t="shared" si="61"/>
        <v>21.06666666666675</v>
      </c>
      <c r="H1268" s="1">
        <f t="shared" si="60"/>
        <v>6.526708147705092</v>
      </c>
      <c r="I1268">
        <f t="shared" si="62"/>
        <v>6.956192854956395</v>
      </c>
    </row>
    <row r="1269" spans="7:9" ht="13.5">
      <c r="G1269">
        <f t="shared" si="61"/>
        <v>21.083333333333417</v>
      </c>
      <c r="H1269" s="1">
        <f t="shared" si="60"/>
        <v>6.542434721088734</v>
      </c>
      <c r="I1269">
        <f t="shared" si="62"/>
        <v>6.956192854956395</v>
      </c>
    </row>
    <row r="1270" spans="7:9" ht="13.5">
      <c r="G1270">
        <f t="shared" si="61"/>
        <v>21.100000000000083</v>
      </c>
      <c r="H1270" s="1">
        <f t="shared" si="60"/>
        <v>6.558227121531307</v>
      </c>
      <c r="I1270">
        <f t="shared" si="62"/>
        <v>6.956192854956395</v>
      </c>
    </row>
    <row r="1271" spans="7:9" ht="13.5">
      <c r="G1271">
        <f t="shared" si="61"/>
        <v>21.11666666666675</v>
      </c>
      <c r="H1271" s="1">
        <f t="shared" si="60"/>
        <v>6.57408504836828</v>
      </c>
      <c r="I1271">
        <f t="shared" si="62"/>
        <v>6.956192854956395</v>
      </c>
    </row>
    <row r="1272" spans="7:9" ht="13.5">
      <c r="G1272">
        <f t="shared" si="61"/>
        <v>21.133333333333415</v>
      </c>
      <c r="H1272" s="1">
        <f t="shared" si="60"/>
        <v>6.5900081996875866</v>
      </c>
      <c r="I1272">
        <f t="shared" si="62"/>
        <v>6.956192854956395</v>
      </c>
    </row>
    <row r="1273" spans="7:9" ht="13.5">
      <c r="G1273">
        <f t="shared" si="61"/>
        <v>21.15000000000008</v>
      </c>
      <c r="H1273" s="1">
        <f t="shared" si="60"/>
        <v>6.60599627233537</v>
      </c>
      <c r="I1273">
        <f t="shared" si="62"/>
        <v>6.956192854956395</v>
      </c>
    </row>
    <row r="1274" spans="7:9" ht="13.5">
      <c r="G1274">
        <f t="shared" si="61"/>
        <v>21.166666666666746</v>
      </c>
      <c r="H1274" s="1">
        <f t="shared" si="60"/>
        <v>6.622048961921774</v>
      </c>
      <c r="I1274">
        <f t="shared" si="62"/>
        <v>6.956192854956395</v>
      </c>
    </row>
    <row r="1275" spans="7:9" ht="13.5">
      <c r="G1275">
        <f t="shared" si="61"/>
        <v>21.18333333333341</v>
      </c>
      <c r="H1275" s="1">
        <f t="shared" si="60"/>
        <v>6.638165962826733</v>
      </c>
      <c r="I1275">
        <f t="shared" si="62"/>
        <v>6.956192854956395</v>
      </c>
    </row>
    <row r="1276" spans="7:9" ht="13.5">
      <c r="G1276">
        <f t="shared" si="61"/>
        <v>21.200000000000077</v>
      </c>
      <c r="H1276" s="1">
        <f t="shared" si="60"/>
        <v>6.654346968205784</v>
      </c>
      <c r="I1276">
        <f t="shared" si="62"/>
        <v>6.956192854956395</v>
      </c>
    </row>
    <row r="1277" spans="7:9" ht="13.5">
      <c r="G1277">
        <f t="shared" si="61"/>
        <v>21.216666666666743</v>
      </c>
      <c r="H1277" s="1">
        <f t="shared" si="60"/>
        <v>6.670591669995904</v>
      </c>
      <c r="I1277">
        <f t="shared" si="62"/>
        <v>6.956192854956395</v>
      </c>
    </row>
    <row r="1278" spans="7:9" ht="13.5">
      <c r="G1278">
        <f t="shared" si="61"/>
        <v>21.23333333333341</v>
      </c>
      <c r="H1278" s="1">
        <f t="shared" si="60"/>
        <v>6.686899758921384</v>
      </c>
      <c r="I1278">
        <f t="shared" si="62"/>
        <v>6.956192854956395</v>
      </c>
    </row>
    <row r="1279" spans="7:9" ht="13.5">
      <c r="G1279">
        <f t="shared" si="61"/>
        <v>21.250000000000075</v>
      </c>
      <c r="H1279" s="1">
        <f t="shared" si="60"/>
        <v>6.703270924499726</v>
      </c>
      <c r="I1279">
        <f t="shared" si="62"/>
        <v>6.956192854956395</v>
      </c>
    </row>
    <row r="1280" spans="7:9" ht="13.5">
      <c r="G1280">
        <f t="shared" si="61"/>
        <v>21.26666666666674</v>
      </c>
      <c r="H1280" s="1">
        <f t="shared" si="60"/>
        <v>6.719704855047537</v>
      </c>
      <c r="I1280">
        <f t="shared" si="62"/>
        <v>6.956192854956395</v>
      </c>
    </row>
    <row r="1281" spans="7:9" ht="13.5">
      <c r="G1281">
        <f t="shared" si="61"/>
        <v>21.283333333333406</v>
      </c>
      <c r="H1281" s="1">
        <f t="shared" si="60"/>
        <v>6.73620123768646</v>
      </c>
      <c r="I1281">
        <f t="shared" si="62"/>
        <v>6.956192854956395</v>
      </c>
    </row>
    <row r="1282" spans="7:9" ht="13.5">
      <c r="G1282">
        <f t="shared" si="61"/>
        <v>21.30000000000007</v>
      </c>
      <c r="H1282" s="1">
        <f t="shared" si="60"/>
        <v>6.75275975834915</v>
      </c>
      <c r="I1282">
        <f t="shared" si="62"/>
        <v>6.956192854956395</v>
      </c>
    </row>
    <row r="1283" spans="7:9" ht="13.5">
      <c r="G1283">
        <f t="shared" si="61"/>
        <v>21.316666666666737</v>
      </c>
      <c r="H1283" s="1">
        <f t="shared" si="60"/>
        <v>6.769380101785252</v>
      </c>
      <c r="I1283">
        <f t="shared" si="62"/>
        <v>6.956192854956395</v>
      </c>
    </row>
    <row r="1284" spans="7:9" ht="13.5">
      <c r="G1284">
        <f t="shared" si="61"/>
        <v>21.333333333333403</v>
      </c>
      <c r="H1284" s="1">
        <f aca="true" t="shared" si="63" ref="H1284:H1347">Mean+SIN(G1284*2*PI()/24)*Amplitude/2</f>
        <v>6.7860619515673735</v>
      </c>
      <c r="I1284">
        <f t="shared" si="62"/>
        <v>6.956192854956395</v>
      </c>
    </row>
    <row r="1285" spans="7:9" ht="13.5">
      <c r="G1285">
        <f t="shared" si="61"/>
        <v>21.35000000000007</v>
      </c>
      <c r="H1285" s="1">
        <f t="shared" si="63"/>
        <v>6.802804990097146</v>
      </c>
      <c r="I1285">
        <f t="shared" si="62"/>
        <v>6.956192854956395</v>
      </c>
    </row>
    <row r="1286" spans="7:9" ht="13.5">
      <c r="G1286">
        <f aca="true" t="shared" si="64" ref="G1286:G1349">G1285+1/60</f>
        <v>21.366666666666735</v>
      </c>
      <c r="H1286" s="1">
        <f t="shared" si="63"/>
        <v>6.8196088986112455</v>
      </c>
      <c r="I1286">
        <f aca="true" t="shared" si="65" ref="I1286:I1349">LOOKUP(G1286,$C$4:$C$29,$E$4:$E$29)</f>
        <v>6.956192854956395</v>
      </c>
    </row>
    <row r="1287" spans="7:9" ht="13.5">
      <c r="G1287">
        <f t="shared" si="64"/>
        <v>21.3833333333334</v>
      </c>
      <c r="H1287" s="1">
        <f t="shared" si="63"/>
        <v>6.836473357187487</v>
      </c>
      <c r="I1287">
        <f t="shared" si="65"/>
        <v>6.956192854956395</v>
      </c>
    </row>
    <row r="1288" spans="7:9" ht="13.5">
      <c r="G1288">
        <f t="shared" si="64"/>
        <v>21.400000000000066</v>
      </c>
      <c r="H1288" s="1">
        <f t="shared" si="63"/>
        <v>6.85339804475088</v>
      </c>
      <c r="I1288">
        <f t="shared" si="65"/>
        <v>6.956192854956395</v>
      </c>
    </row>
    <row r="1289" spans="7:9" ht="13.5">
      <c r="G1289">
        <f t="shared" si="64"/>
        <v>21.416666666666732</v>
      </c>
      <c r="H1289" s="1">
        <f t="shared" si="63"/>
        <v>6.870382639079771</v>
      </c>
      <c r="I1289">
        <f t="shared" si="65"/>
        <v>6.956192854956395</v>
      </c>
    </row>
    <row r="1290" spans="7:9" ht="13.5">
      <c r="G1290">
        <f t="shared" si="64"/>
        <v>21.433333333333398</v>
      </c>
      <c r="H1290" s="1">
        <f t="shared" si="63"/>
        <v>6.8874268168119634</v>
      </c>
      <c r="I1290">
        <f t="shared" si="65"/>
        <v>6.956192854956395</v>
      </c>
    </row>
    <row r="1291" spans="7:9" ht="13.5">
      <c r="G1291">
        <f t="shared" si="64"/>
        <v>21.450000000000063</v>
      </c>
      <c r="H1291" s="1">
        <f t="shared" si="63"/>
        <v>6.904530253450894</v>
      </c>
      <c r="I1291">
        <f t="shared" si="65"/>
        <v>6.956192854956395</v>
      </c>
    </row>
    <row r="1292" spans="7:9" ht="13.5">
      <c r="G1292">
        <f t="shared" si="64"/>
        <v>21.46666666666673</v>
      </c>
      <c r="H1292" s="1">
        <f t="shared" si="63"/>
        <v>6.921692623371772</v>
      </c>
      <c r="I1292">
        <f t="shared" si="65"/>
        <v>6.956192854956395</v>
      </c>
    </row>
    <row r="1293" spans="7:9" ht="13.5">
      <c r="G1293">
        <f t="shared" si="64"/>
        <v>21.483333333333395</v>
      </c>
      <c r="H1293" s="1">
        <f t="shared" si="63"/>
        <v>6.938913599827816</v>
      </c>
      <c r="I1293">
        <f t="shared" si="65"/>
        <v>6.956192854956395</v>
      </c>
    </row>
    <row r="1294" spans="7:9" ht="13.5">
      <c r="G1294">
        <f t="shared" si="64"/>
        <v>21.50000000000006</v>
      </c>
      <c r="H1294" s="1">
        <f t="shared" si="63"/>
        <v>6.956192854956456</v>
      </c>
      <c r="I1294">
        <f t="shared" si="65"/>
        <v>6.956192854956395</v>
      </c>
    </row>
    <row r="1295" spans="7:9" ht="13.5">
      <c r="G1295">
        <f t="shared" si="64"/>
        <v>21.516666666666726</v>
      </c>
      <c r="H1295" s="1">
        <f t="shared" si="63"/>
        <v>6.973530059785589</v>
      </c>
      <c r="I1295">
        <f t="shared" si="65"/>
        <v>6.956192854956395</v>
      </c>
    </row>
    <row r="1296" spans="7:9" ht="13.5">
      <c r="G1296">
        <f t="shared" si="64"/>
        <v>21.533333333333392</v>
      </c>
      <c r="H1296" s="1">
        <f t="shared" si="63"/>
        <v>6.990924884239819</v>
      </c>
      <c r="I1296">
        <f t="shared" si="65"/>
        <v>6.956192854956395</v>
      </c>
    </row>
    <row r="1297" spans="7:9" ht="13.5">
      <c r="G1297">
        <f t="shared" si="64"/>
        <v>21.550000000000058</v>
      </c>
      <c r="H1297" s="1">
        <f t="shared" si="63"/>
        <v>7.0083769971467635</v>
      </c>
      <c r="I1297">
        <f t="shared" si="65"/>
        <v>6.956192854956395</v>
      </c>
    </row>
    <row r="1298" spans="7:9" ht="13.5">
      <c r="G1298">
        <f t="shared" si="64"/>
        <v>21.566666666666723</v>
      </c>
      <c r="H1298" s="1">
        <f t="shared" si="63"/>
        <v>7.0258860662433555</v>
      </c>
      <c r="I1298">
        <f t="shared" si="65"/>
        <v>6.956192854956395</v>
      </c>
    </row>
    <row r="1299" spans="7:9" ht="13.5">
      <c r="G1299">
        <f t="shared" si="64"/>
        <v>21.58333333333339</v>
      </c>
      <c r="H1299" s="1">
        <f t="shared" si="63"/>
        <v>7.043451758182146</v>
      </c>
      <c r="I1299">
        <f t="shared" si="65"/>
        <v>6.956192854956395</v>
      </c>
    </row>
    <row r="1300" spans="7:9" ht="13.5">
      <c r="G1300">
        <f t="shared" si="64"/>
        <v>21.600000000000055</v>
      </c>
      <c r="H1300" s="1">
        <f t="shared" si="63"/>
        <v>7.061073738537691</v>
      </c>
      <c r="I1300">
        <f t="shared" si="65"/>
        <v>6.956192854956395</v>
      </c>
    </row>
    <row r="1301" spans="7:9" ht="13.5">
      <c r="G1301">
        <f t="shared" si="64"/>
        <v>21.61666666666672</v>
      </c>
      <c r="H1301" s="1">
        <f t="shared" si="63"/>
        <v>7.078751671812883</v>
      </c>
      <c r="I1301">
        <f t="shared" si="65"/>
        <v>6.956192854956395</v>
      </c>
    </row>
    <row r="1302" spans="7:9" ht="13.5">
      <c r="G1302">
        <f t="shared" si="64"/>
        <v>21.633333333333386</v>
      </c>
      <c r="H1302" s="1">
        <f t="shared" si="63"/>
        <v>7.096485221445359</v>
      </c>
      <c r="I1302">
        <f t="shared" si="65"/>
        <v>6.956192854956395</v>
      </c>
    </row>
    <row r="1303" spans="7:9" ht="13.5">
      <c r="G1303">
        <f t="shared" si="64"/>
        <v>21.650000000000052</v>
      </c>
      <c r="H1303" s="1">
        <f t="shared" si="63"/>
        <v>7.1142740498138854</v>
      </c>
      <c r="I1303">
        <f t="shared" si="65"/>
        <v>6.956192854956395</v>
      </c>
    </row>
    <row r="1304" spans="7:9" ht="13.5">
      <c r="G1304">
        <f t="shared" si="64"/>
        <v>21.666666666666718</v>
      </c>
      <c r="H1304" s="1">
        <f t="shared" si="63"/>
        <v>7.132117818244822</v>
      </c>
      <c r="I1304">
        <f t="shared" si="65"/>
        <v>6.956192854956395</v>
      </c>
    </row>
    <row r="1305" spans="7:9" ht="13.5">
      <c r="G1305">
        <f t="shared" si="64"/>
        <v>21.683333333333383</v>
      </c>
      <c r="H1305" s="1">
        <f t="shared" si="63"/>
        <v>7.150016187018537</v>
      </c>
      <c r="I1305">
        <f t="shared" si="65"/>
        <v>6.956192854956395</v>
      </c>
    </row>
    <row r="1306" spans="7:9" ht="13.5">
      <c r="G1306">
        <f t="shared" si="64"/>
        <v>21.70000000000005</v>
      </c>
      <c r="H1306" s="1">
        <f t="shared" si="63"/>
        <v>7.1679688153758905</v>
      </c>
      <c r="I1306">
        <f t="shared" si="65"/>
        <v>6.956192854956395</v>
      </c>
    </row>
    <row r="1307" spans="7:9" ht="13.5">
      <c r="G1307">
        <f t="shared" si="64"/>
        <v>21.716666666666715</v>
      </c>
      <c r="H1307" s="1">
        <f t="shared" si="63"/>
        <v>7.185975361524708</v>
      </c>
      <c r="I1307">
        <f t="shared" si="65"/>
        <v>6.956192854956395</v>
      </c>
    </row>
    <row r="1308" spans="7:9" ht="13.5">
      <c r="G1308">
        <f t="shared" si="64"/>
        <v>21.73333333333338</v>
      </c>
      <c r="H1308" s="1">
        <f t="shared" si="63"/>
        <v>7.204035482646315</v>
      </c>
      <c r="I1308">
        <f t="shared" si="65"/>
        <v>6.956192854956395</v>
      </c>
    </row>
    <row r="1309" spans="7:9" ht="13.5">
      <c r="G1309">
        <f t="shared" si="64"/>
        <v>21.750000000000046</v>
      </c>
      <c r="H1309" s="1">
        <f t="shared" si="63"/>
        <v>7.222148834902041</v>
      </c>
      <c r="I1309">
        <f t="shared" si="65"/>
        <v>6.956192854956395</v>
      </c>
    </row>
    <row r="1310" spans="7:9" ht="13.5">
      <c r="G1310">
        <f t="shared" si="64"/>
        <v>21.766666666666712</v>
      </c>
      <c r="H1310" s="1">
        <f t="shared" si="63"/>
        <v>7.24031507343976</v>
      </c>
      <c r="I1310">
        <f t="shared" si="65"/>
        <v>6.956192854956395</v>
      </c>
    </row>
    <row r="1311" spans="7:9" ht="13.5">
      <c r="G1311">
        <f t="shared" si="64"/>
        <v>21.783333333333378</v>
      </c>
      <c r="H1311" s="1">
        <f t="shared" si="63"/>
        <v>7.258533852400477</v>
      </c>
      <c r="I1311">
        <f t="shared" si="65"/>
        <v>6.956192854956395</v>
      </c>
    </row>
    <row r="1312" spans="7:9" ht="13.5">
      <c r="G1312">
        <f t="shared" si="64"/>
        <v>21.800000000000043</v>
      </c>
      <c r="H1312" s="1">
        <f t="shared" si="63"/>
        <v>7.276804824924909</v>
      </c>
      <c r="I1312">
        <f t="shared" si="65"/>
        <v>6.956192854956395</v>
      </c>
    </row>
    <row r="1313" spans="7:9" ht="13.5">
      <c r="G1313">
        <f t="shared" si="64"/>
        <v>21.81666666666671</v>
      </c>
      <c r="H1313" s="1">
        <f t="shared" si="63"/>
        <v>7.295127643160078</v>
      </c>
      <c r="I1313">
        <f t="shared" si="65"/>
        <v>6.956192854956395</v>
      </c>
    </row>
    <row r="1314" spans="7:9" ht="13.5">
      <c r="G1314">
        <f t="shared" si="64"/>
        <v>21.833333333333375</v>
      </c>
      <c r="H1314" s="1">
        <f t="shared" si="63"/>
        <v>7.3135019582659275</v>
      </c>
      <c r="I1314">
        <f t="shared" si="65"/>
        <v>6.956192854956395</v>
      </c>
    </row>
    <row r="1315" spans="7:9" ht="13.5">
      <c r="G1315">
        <f t="shared" si="64"/>
        <v>21.85000000000004</v>
      </c>
      <c r="H1315" s="1">
        <f t="shared" si="63"/>
        <v>7.331927420421984</v>
      </c>
      <c r="I1315">
        <f t="shared" si="65"/>
        <v>6.956192854956395</v>
      </c>
    </row>
    <row r="1316" spans="7:9" ht="13.5">
      <c r="G1316">
        <f t="shared" si="64"/>
        <v>21.866666666666706</v>
      </c>
      <c r="H1316" s="1">
        <f t="shared" si="63"/>
        <v>7.350403678834017</v>
      </c>
      <c r="I1316">
        <f t="shared" si="65"/>
        <v>6.956192854956395</v>
      </c>
    </row>
    <row r="1317" spans="7:9" ht="13.5">
      <c r="G1317">
        <f t="shared" si="64"/>
        <v>21.883333333333372</v>
      </c>
      <c r="H1317" s="1">
        <f t="shared" si="63"/>
        <v>7.368930381740696</v>
      </c>
      <c r="I1317">
        <f t="shared" si="65"/>
        <v>6.956192854956395</v>
      </c>
    </row>
    <row r="1318" spans="7:9" ht="13.5">
      <c r="G1318">
        <f t="shared" si="64"/>
        <v>21.900000000000038</v>
      </c>
      <c r="H1318" s="1">
        <f t="shared" si="63"/>
        <v>7.387507176420298</v>
      </c>
      <c r="I1318">
        <f t="shared" si="65"/>
        <v>6.956192854956395</v>
      </c>
    </row>
    <row r="1319" spans="7:9" ht="13.5">
      <c r="G1319">
        <f t="shared" si="64"/>
        <v>21.916666666666703</v>
      </c>
      <c r="H1319" s="1">
        <f t="shared" si="63"/>
        <v>7.40613370919743</v>
      </c>
      <c r="I1319">
        <f t="shared" si="65"/>
        <v>6.956192854956395</v>
      </c>
    </row>
    <row r="1320" spans="7:9" ht="13.5">
      <c r="G1320">
        <f t="shared" si="64"/>
        <v>21.93333333333337</v>
      </c>
      <c r="H1320" s="1">
        <f t="shared" si="63"/>
        <v>7.424809625449766</v>
      </c>
      <c r="I1320">
        <f t="shared" si="65"/>
        <v>6.956192854956395</v>
      </c>
    </row>
    <row r="1321" spans="7:9" ht="13.5">
      <c r="G1321">
        <f t="shared" si="64"/>
        <v>21.950000000000035</v>
      </c>
      <c r="H1321" s="1">
        <f t="shared" si="63"/>
        <v>7.443534569614779</v>
      </c>
      <c r="I1321">
        <f t="shared" si="65"/>
        <v>6.956192854956395</v>
      </c>
    </row>
    <row r="1322" spans="7:9" ht="13.5">
      <c r="G1322">
        <f t="shared" si="64"/>
        <v>21.9666666666667</v>
      </c>
      <c r="H1322" s="1">
        <f t="shared" si="63"/>
        <v>7.462308185196518</v>
      </c>
      <c r="I1322">
        <f t="shared" si="65"/>
        <v>6.956192854956395</v>
      </c>
    </row>
    <row r="1323" spans="7:9" ht="13.5">
      <c r="G1323">
        <f t="shared" si="64"/>
        <v>21.983333333333366</v>
      </c>
      <c r="H1323" s="1">
        <f t="shared" si="63"/>
        <v>7.481130114772402</v>
      </c>
      <c r="I1323">
        <f t="shared" si="65"/>
        <v>6.956192854956395</v>
      </c>
    </row>
    <row r="1324" spans="7:9" ht="13.5">
      <c r="G1324">
        <f t="shared" si="64"/>
        <v>22.000000000000032</v>
      </c>
      <c r="H1324" s="1">
        <f t="shared" si="63"/>
        <v>7.5000000000000355</v>
      </c>
      <c r="I1324">
        <f t="shared" si="65"/>
        <v>8.086582838174552</v>
      </c>
    </row>
    <row r="1325" spans="7:9" ht="13.5">
      <c r="G1325">
        <f t="shared" si="64"/>
        <v>22.016666666666698</v>
      </c>
      <c r="H1325" s="1">
        <f t="shared" si="63"/>
        <v>7.518917481623994</v>
      </c>
      <c r="I1325">
        <f t="shared" si="65"/>
        <v>8.086582838174552</v>
      </c>
    </row>
    <row r="1326" spans="7:9" ht="13.5">
      <c r="G1326">
        <f t="shared" si="64"/>
        <v>22.033333333333363</v>
      </c>
      <c r="H1326" s="1">
        <f t="shared" si="63"/>
        <v>7.5378821994826986</v>
      </c>
      <c r="I1326">
        <f t="shared" si="65"/>
        <v>8.086582838174552</v>
      </c>
    </row>
    <row r="1327" spans="7:9" ht="13.5">
      <c r="G1327">
        <f t="shared" si="64"/>
        <v>22.05000000000003</v>
      </c>
      <c r="H1327" s="1">
        <f t="shared" si="63"/>
        <v>7.556893792515254</v>
      </c>
      <c r="I1327">
        <f t="shared" si="65"/>
        <v>8.086582838174552</v>
      </c>
    </row>
    <row r="1328" spans="7:9" ht="13.5">
      <c r="G1328">
        <f t="shared" si="64"/>
        <v>22.066666666666695</v>
      </c>
      <c r="H1328" s="1">
        <f t="shared" si="63"/>
        <v>7.575951898768347</v>
      </c>
      <c r="I1328">
        <f t="shared" si="65"/>
        <v>8.086582838174552</v>
      </c>
    </row>
    <row r="1329" spans="7:9" ht="13.5">
      <c r="G1329">
        <f t="shared" si="64"/>
        <v>22.08333333333336</v>
      </c>
      <c r="H1329" s="1">
        <f t="shared" si="63"/>
        <v>7.595056155403093</v>
      </c>
      <c r="I1329">
        <f t="shared" si="65"/>
        <v>8.086582838174552</v>
      </c>
    </row>
    <row r="1330" spans="7:9" ht="13.5">
      <c r="G1330">
        <f t="shared" si="64"/>
        <v>22.100000000000026</v>
      </c>
      <c r="H1330" s="1">
        <f t="shared" si="63"/>
        <v>7.614206198701988</v>
      </c>
      <c r="I1330">
        <f t="shared" si="65"/>
        <v>8.086582838174552</v>
      </c>
    </row>
    <row r="1331" spans="7:9" ht="13.5">
      <c r="G1331">
        <f t="shared" si="64"/>
        <v>22.116666666666692</v>
      </c>
      <c r="H1331" s="1">
        <f t="shared" si="63"/>
        <v>7.633401664075808</v>
      </c>
      <c r="I1331">
        <f t="shared" si="65"/>
        <v>8.086582838174552</v>
      </c>
    </row>
    <row r="1332" spans="7:9" ht="13.5">
      <c r="G1332">
        <f t="shared" si="64"/>
        <v>22.133333333333358</v>
      </c>
      <c r="H1332" s="1">
        <f t="shared" si="63"/>
        <v>7.652642186070573</v>
      </c>
      <c r="I1332">
        <f t="shared" si="65"/>
        <v>8.086582838174552</v>
      </c>
    </row>
    <row r="1333" spans="7:9" ht="13.5">
      <c r="G1333">
        <f t="shared" si="64"/>
        <v>22.150000000000023</v>
      </c>
      <c r="H1333" s="1">
        <f t="shared" si="63"/>
        <v>7.67192739837447</v>
      </c>
      <c r="I1333">
        <f t="shared" si="65"/>
        <v>8.086582838174552</v>
      </c>
    </row>
    <row r="1334" spans="7:9" ht="13.5">
      <c r="G1334">
        <f t="shared" si="64"/>
        <v>22.16666666666669</v>
      </c>
      <c r="H1334" s="1">
        <f t="shared" si="63"/>
        <v>7.691256933824855</v>
      </c>
      <c r="I1334">
        <f t="shared" si="65"/>
        <v>8.086582838174552</v>
      </c>
    </row>
    <row r="1335" spans="7:9" ht="13.5">
      <c r="G1335">
        <f t="shared" si="64"/>
        <v>22.183333333333355</v>
      </c>
      <c r="H1335" s="1">
        <f t="shared" si="63"/>
        <v>7.710630424415244</v>
      </c>
      <c r="I1335">
        <f t="shared" si="65"/>
        <v>8.086582838174552</v>
      </c>
    </row>
    <row r="1336" spans="7:9" ht="13.5">
      <c r="G1336">
        <f t="shared" si="64"/>
        <v>22.20000000000002</v>
      </c>
      <c r="H1336" s="1">
        <f t="shared" si="63"/>
        <v>7.730047501302289</v>
      </c>
      <c r="I1336">
        <f t="shared" si="65"/>
        <v>8.086582838174552</v>
      </c>
    </row>
    <row r="1337" spans="7:9" ht="13.5">
      <c r="G1337">
        <f t="shared" si="64"/>
        <v>22.216666666666686</v>
      </c>
      <c r="H1337" s="1">
        <f t="shared" si="63"/>
        <v>7.749507794812846</v>
      </c>
      <c r="I1337">
        <f t="shared" si="65"/>
        <v>8.086582838174552</v>
      </c>
    </row>
    <row r="1338" spans="7:9" ht="13.5">
      <c r="G1338">
        <f t="shared" si="64"/>
        <v>22.233333333333352</v>
      </c>
      <c r="H1338" s="1">
        <f t="shared" si="63"/>
        <v>7.769010934450977</v>
      </c>
      <c r="I1338">
        <f t="shared" si="65"/>
        <v>8.086582838174552</v>
      </c>
    </row>
    <row r="1339" spans="7:9" ht="13.5">
      <c r="G1339">
        <f t="shared" si="64"/>
        <v>22.250000000000018</v>
      </c>
      <c r="H1339" s="1">
        <f t="shared" si="63"/>
        <v>7.788556548905017</v>
      </c>
      <c r="I1339">
        <f t="shared" si="65"/>
        <v>8.086582838174552</v>
      </c>
    </row>
    <row r="1340" spans="7:9" ht="13.5">
      <c r="G1340">
        <f t="shared" si="64"/>
        <v>22.266666666666683</v>
      </c>
      <c r="H1340" s="1">
        <f t="shared" si="63"/>
        <v>7.808144266054631</v>
      </c>
      <c r="I1340">
        <f t="shared" si="65"/>
        <v>8.086582838174552</v>
      </c>
    </row>
    <row r="1341" spans="7:9" ht="13.5">
      <c r="G1341">
        <f t="shared" si="64"/>
        <v>22.28333333333335</v>
      </c>
      <c r="H1341" s="1">
        <f t="shared" si="63"/>
        <v>7.8277737129779315</v>
      </c>
      <c r="I1341">
        <f t="shared" si="65"/>
        <v>8.086582838174552</v>
      </c>
    </row>
    <row r="1342" spans="7:9" ht="13.5">
      <c r="G1342">
        <f t="shared" si="64"/>
        <v>22.300000000000015</v>
      </c>
      <c r="H1342" s="1">
        <f t="shared" si="63"/>
        <v>7.847444515958539</v>
      </c>
      <c r="I1342">
        <f t="shared" si="65"/>
        <v>8.086582838174552</v>
      </c>
    </row>
    <row r="1343" spans="7:9" ht="13.5">
      <c r="G1343">
        <f t="shared" si="64"/>
        <v>22.31666666666668</v>
      </c>
      <c r="H1343" s="1">
        <f t="shared" si="63"/>
        <v>7.867156300492727</v>
      </c>
      <c r="I1343">
        <f t="shared" si="65"/>
        <v>8.086582838174552</v>
      </c>
    </row>
    <row r="1344" spans="7:9" ht="13.5">
      <c r="G1344">
        <f t="shared" si="64"/>
        <v>22.333333333333346</v>
      </c>
      <c r="H1344" s="1">
        <f t="shared" si="63"/>
        <v>7.886908691296516</v>
      </c>
      <c r="I1344">
        <f t="shared" si="65"/>
        <v>8.086582838174552</v>
      </c>
    </row>
    <row r="1345" spans="7:9" ht="13.5">
      <c r="G1345">
        <f t="shared" si="64"/>
        <v>22.350000000000012</v>
      </c>
      <c r="H1345" s="1">
        <f t="shared" si="63"/>
        <v>7.9067013123128715</v>
      </c>
      <c r="I1345">
        <f t="shared" si="65"/>
        <v>8.086582838174552</v>
      </c>
    </row>
    <row r="1346" spans="7:9" ht="13.5">
      <c r="G1346">
        <f t="shared" si="64"/>
        <v>22.366666666666678</v>
      </c>
      <c r="H1346" s="1">
        <f t="shared" si="63"/>
        <v>7.926533786718819</v>
      </c>
      <c r="I1346">
        <f t="shared" si="65"/>
        <v>8.086582838174552</v>
      </c>
    </row>
    <row r="1347" spans="7:9" ht="13.5">
      <c r="G1347">
        <f t="shared" si="64"/>
        <v>22.383333333333344</v>
      </c>
      <c r="H1347" s="1">
        <f t="shared" si="63"/>
        <v>7.946405736932627</v>
      </c>
      <c r="I1347">
        <f t="shared" si="65"/>
        <v>8.086582838174552</v>
      </c>
    </row>
    <row r="1348" spans="7:9" ht="13.5">
      <c r="G1348">
        <f t="shared" si="64"/>
        <v>22.40000000000001</v>
      </c>
      <c r="H1348" s="1">
        <f aca="true" t="shared" si="66" ref="H1348:H1411">Mean+SIN(G1348*2*PI()/24)*Amplitude/2</f>
        <v>7.966316784621007</v>
      </c>
      <c r="I1348">
        <f t="shared" si="65"/>
        <v>8.086582838174552</v>
      </c>
    </row>
    <row r="1349" spans="7:9" ht="13.5">
      <c r="G1349">
        <f t="shared" si="64"/>
        <v>22.416666666666675</v>
      </c>
      <c r="H1349" s="1">
        <f t="shared" si="66"/>
        <v>7.986266550706321</v>
      </c>
      <c r="I1349">
        <f t="shared" si="65"/>
        <v>8.086582838174552</v>
      </c>
    </row>
    <row r="1350" spans="7:9" ht="13.5">
      <c r="G1350">
        <f aca="true" t="shared" si="67" ref="G1350:G1413">G1349+1/60</f>
        <v>22.43333333333334</v>
      </c>
      <c r="H1350" s="1">
        <f t="shared" si="66"/>
        <v>8.006254655373779</v>
      </c>
      <c r="I1350">
        <f aca="true" t="shared" si="68" ref="I1350:I1413">LOOKUP(G1350,$C$4:$C$29,$E$4:$E$29)</f>
        <v>8.086582838174552</v>
      </c>
    </row>
    <row r="1351" spans="7:9" ht="13.5">
      <c r="G1351">
        <f t="shared" si="67"/>
        <v>22.450000000000006</v>
      </c>
      <c r="H1351" s="1">
        <f t="shared" si="66"/>
        <v>8.026280718078672</v>
      </c>
      <c r="I1351">
        <f t="shared" si="68"/>
        <v>8.086582838174552</v>
      </c>
    </row>
    <row r="1352" spans="7:9" ht="13.5">
      <c r="G1352">
        <f t="shared" si="67"/>
        <v>22.466666666666672</v>
      </c>
      <c r="H1352" s="1">
        <f t="shared" si="66"/>
        <v>8.046344357553634</v>
      </c>
      <c r="I1352">
        <f t="shared" si="68"/>
        <v>8.086582838174552</v>
      </c>
    </row>
    <row r="1353" spans="7:9" ht="13.5">
      <c r="G1353">
        <f t="shared" si="67"/>
        <v>22.483333333333338</v>
      </c>
      <c r="H1353" s="1">
        <f t="shared" si="66"/>
        <v>8.066445191815898</v>
      </c>
      <c r="I1353">
        <f t="shared" si="68"/>
        <v>8.086582838174552</v>
      </c>
    </row>
    <row r="1354" spans="7:9" ht="13.5">
      <c r="G1354">
        <f t="shared" si="67"/>
        <v>22.500000000000004</v>
      </c>
      <c r="H1354" s="1">
        <f t="shared" si="66"/>
        <v>8.086582838174557</v>
      </c>
      <c r="I1354">
        <f t="shared" si="68"/>
        <v>8.086582838174552</v>
      </c>
    </row>
    <row r="1355" spans="7:9" ht="13.5">
      <c r="G1355">
        <f t="shared" si="67"/>
        <v>22.51666666666667</v>
      </c>
      <c r="H1355" s="1">
        <f t="shared" si="66"/>
        <v>8.106756913237838</v>
      </c>
      <c r="I1355">
        <f t="shared" si="68"/>
        <v>8.086582838174552</v>
      </c>
    </row>
    <row r="1356" spans="7:9" ht="13.5">
      <c r="G1356">
        <f t="shared" si="67"/>
        <v>22.533333333333335</v>
      </c>
      <c r="H1356" s="1">
        <f t="shared" si="66"/>
        <v>8.126967032920438</v>
      </c>
      <c r="I1356">
        <f t="shared" si="68"/>
        <v>8.086582838174552</v>
      </c>
    </row>
    <row r="1357" spans="7:9" ht="13.5">
      <c r="G1357">
        <f t="shared" si="67"/>
        <v>22.55</v>
      </c>
      <c r="H1357" s="1">
        <f t="shared" si="66"/>
        <v>8.147212812450816</v>
      </c>
      <c r="I1357">
        <f t="shared" si="68"/>
        <v>8.086582838174552</v>
      </c>
    </row>
    <row r="1358" spans="7:9" ht="13.5">
      <c r="G1358">
        <f t="shared" si="67"/>
        <v>22.566666666666666</v>
      </c>
      <c r="H1358" s="1">
        <f t="shared" si="66"/>
        <v>8.167493866378514</v>
      </c>
      <c r="I1358">
        <f t="shared" si="68"/>
        <v>8.086582838174552</v>
      </c>
    </row>
    <row r="1359" spans="7:9" ht="13.5">
      <c r="G1359">
        <f t="shared" si="67"/>
        <v>22.583333333333332</v>
      </c>
      <c r="H1359" s="1">
        <f t="shared" si="66"/>
        <v>8.187809808581491</v>
      </c>
      <c r="I1359">
        <f t="shared" si="68"/>
        <v>8.086582838174552</v>
      </c>
    </row>
    <row r="1360" spans="7:9" ht="13.5">
      <c r="G1360">
        <f t="shared" si="67"/>
        <v>22.599999999999998</v>
      </c>
      <c r="H1360" s="1">
        <f t="shared" si="66"/>
        <v>8.208160252273492</v>
      </c>
      <c r="I1360">
        <f t="shared" si="68"/>
        <v>8.086582838174552</v>
      </c>
    </row>
    <row r="1361" spans="7:9" ht="13.5">
      <c r="G1361">
        <f t="shared" si="67"/>
        <v>22.616666666666664</v>
      </c>
      <c r="H1361" s="1">
        <f t="shared" si="66"/>
        <v>8.228544810011417</v>
      </c>
      <c r="I1361">
        <f t="shared" si="68"/>
        <v>8.086582838174552</v>
      </c>
    </row>
    <row r="1362" spans="7:9" ht="13.5">
      <c r="G1362">
        <f t="shared" si="67"/>
        <v>22.63333333333333</v>
      </c>
      <c r="H1362" s="1">
        <f t="shared" si="66"/>
        <v>8.248963093702658</v>
      </c>
      <c r="I1362">
        <f t="shared" si="68"/>
        <v>8.086582838174552</v>
      </c>
    </row>
    <row r="1363" spans="7:9" ht="13.5">
      <c r="G1363">
        <f t="shared" si="67"/>
        <v>22.649999999999995</v>
      </c>
      <c r="H1363" s="1">
        <f t="shared" si="66"/>
        <v>8.269414714612529</v>
      </c>
      <c r="I1363">
        <f t="shared" si="68"/>
        <v>8.086582838174552</v>
      </c>
    </row>
    <row r="1364" spans="7:9" ht="13.5">
      <c r="G1364">
        <f t="shared" si="67"/>
        <v>22.66666666666666</v>
      </c>
      <c r="H1364" s="1">
        <f t="shared" si="66"/>
        <v>8.289899283371645</v>
      </c>
      <c r="I1364">
        <f t="shared" si="68"/>
        <v>8.086582838174552</v>
      </c>
    </row>
    <row r="1365" spans="7:9" ht="13.5">
      <c r="G1365">
        <f t="shared" si="67"/>
        <v>22.683333333333326</v>
      </c>
      <c r="H1365" s="1">
        <f t="shared" si="66"/>
        <v>8.310416409983356</v>
      </c>
      <c r="I1365">
        <f t="shared" si="68"/>
        <v>8.086582838174552</v>
      </c>
    </row>
    <row r="1366" spans="7:9" ht="13.5">
      <c r="G1366">
        <f t="shared" si="67"/>
        <v>22.699999999999992</v>
      </c>
      <c r="H1366" s="1">
        <f t="shared" si="66"/>
        <v>8.330965703831135</v>
      </c>
      <c r="I1366">
        <f t="shared" si="68"/>
        <v>8.086582838174552</v>
      </c>
    </row>
    <row r="1367" spans="7:9" ht="13.5">
      <c r="G1367">
        <f t="shared" si="67"/>
        <v>22.716666666666658</v>
      </c>
      <c r="H1367" s="1">
        <f t="shared" si="66"/>
        <v>8.351546773686053</v>
      </c>
      <c r="I1367">
        <f t="shared" si="68"/>
        <v>8.086582838174552</v>
      </c>
    </row>
    <row r="1368" spans="7:9" ht="13.5">
      <c r="G1368">
        <f t="shared" si="67"/>
        <v>22.733333333333324</v>
      </c>
      <c r="H1368" s="1">
        <f t="shared" si="66"/>
        <v>8.3721592277142</v>
      </c>
      <c r="I1368">
        <f t="shared" si="68"/>
        <v>8.086582838174552</v>
      </c>
    </row>
    <row r="1369" spans="7:9" ht="13.5">
      <c r="G1369">
        <f t="shared" si="67"/>
        <v>22.74999999999999</v>
      </c>
      <c r="H1369" s="1">
        <f t="shared" si="66"/>
        <v>8.392802673484178</v>
      </c>
      <c r="I1369">
        <f t="shared" si="68"/>
        <v>8.086582838174552</v>
      </c>
    </row>
    <row r="1370" spans="7:9" ht="13.5">
      <c r="G1370">
        <f t="shared" si="67"/>
        <v>22.766666666666655</v>
      </c>
      <c r="H1370" s="1">
        <f t="shared" si="66"/>
        <v>8.413476717974524</v>
      </c>
      <c r="I1370">
        <f t="shared" si="68"/>
        <v>8.086582838174552</v>
      </c>
    </row>
    <row r="1371" spans="7:9" ht="13.5">
      <c r="G1371">
        <f t="shared" si="67"/>
        <v>22.78333333333332</v>
      </c>
      <c r="H1371" s="1">
        <f t="shared" si="66"/>
        <v>8.434180967581236</v>
      </c>
      <c r="I1371">
        <f t="shared" si="68"/>
        <v>8.086582838174552</v>
      </c>
    </row>
    <row r="1372" spans="7:9" ht="13.5">
      <c r="G1372">
        <f t="shared" si="67"/>
        <v>22.799999999999986</v>
      </c>
      <c r="H1372" s="1">
        <f t="shared" si="66"/>
        <v>8.45491502812525</v>
      </c>
      <c r="I1372">
        <f t="shared" si="68"/>
        <v>8.086582838174552</v>
      </c>
    </row>
    <row r="1373" spans="7:9" ht="13.5">
      <c r="G1373">
        <f t="shared" si="67"/>
        <v>22.816666666666652</v>
      </c>
      <c r="H1373" s="1">
        <f t="shared" si="66"/>
        <v>8.475678504859927</v>
      </c>
      <c r="I1373">
        <f t="shared" si="68"/>
        <v>8.086582838174552</v>
      </c>
    </row>
    <row r="1374" spans="7:9" ht="13.5">
      <c r="G1374">
        <f t="shared" si="67"/>
        <v>22.833333333333318</v>
      </c>
      <c r="H1374" s="1">
        <f t="shared" si="66"/>
        <v>8.496471002478614</v>
      </c>
      <c r="I1374">
        <f t="shared" si="68"/>
        <v>8.086582838174552</v>
      </c>
    </row>
    <row r="1375" spans="7:9" ht="13.5">
      <c r="G1375">
        <f t="shared" si="67"/>
        <v>22.849999999999984</v>
      </c>
      <c r="H1375" s="1">
        <f t="shared" si="66"/>
        <v>8.517292125122124</v>
      </c>
      <c r="I1375">
        <f t="shared" si="68"/>
        <v>8.086582838174552</v>
      </c>
    </row>
    <row r="1376" spans="7:9" ht="13.5">
      <c r="G1376">
        <f t="shared" si="67"/>
        <v>22.86666666666665</v>
      </c>
      <c r="H1376" s="1">
        <f t="shared" si="66"/>
        <v>8.538141476386297</v>
      </c>
      <c r="I1376">
        <f t="shared" si="68"/>
        <v>8.086582838174552</v>
      </c>
    </row>
    <row r="1377" spans="7:9" ht="13.5">
      <c r="G1377">
        <f t="shared" si="67"/>
        <v>22.883333333333315</v>
      </c>
      <c r="H1377" s="1">
        <f t="shared" si="66"/>
        <v>8.559018659329528</v>
      </c>
      <c r="I1377">
        <f t="shared" si="68"/>
        <v>8.086582838174552</v>
      </c>
    </row>
    <row r="1378" spans="7:9" ht="13.5">
      <c r="G1378">
        <f t="shared" si="67"/>
        <v>22.89999999999998</v>
      </c>
      <c r="H1378" s="1">
        <f t="shared" si="66"/>
        <v>8.579923276480361</v>
      </c>
      <c r="I1378">
        <f t="shared" si="68"/>
        <v>8.086582838174552</v>
      </c>
    </row>
    <row r="1379" spans="7:9" ht="13.5">
      <c r="G1379">
        <f t="shared" si="67"/>
        <v>22.916666666666647</v>
      </c>
      <c r="H1379" s="1">
        <f t="shared" si="66"/>
        <v>8.600854929845012</v>
      </c>
      <c r="I1379">
        <f t="shared" si="68"/>
        <v>8.086582838174552</v>
      </c>
    </row>
    <row r="1380" spans="7:9" ht="13.5">
      <c r="G1380">
        <f t="shared" si="67"/>
        <v>22.933333333333312</v>
      </c>
      <c r="H1380" s="1">
        <f t="shared" si="66"/>
        <v>8.62181322091498</v>
      </c>
      <c r="I1380">
        <f t="shared" si="68"/>
        <v>8.086582838174552</v>
      </c>
    </row>
    <row r="1381" spans="7:9" ht="13.5">
      <c r="G1381">
        <f t="shared" si="67"/>
        <v>22.949999999999978</v>
      </c>
      <c r="H1381" s="1">
        <f t="shared" si="66"/>
        <v>8.6427977506746</v>
      </c>
      <c r="I1381">
        <f t="shared" si="68"/>
        <v>8.086582838174552</v>
      </c>
    </row>
    <row r="1382" spans="7:9" ht="13.5">
      <c r="G1382">
        <f t="shared" si="67"/>
        <v>22.966666666666644</v>
      </c>
      <c r="H1382" s="1">
        <f t="shared" si="66"/>
        <v>8.663808119608685</v>
      </c>
      <c r="I1382">
        <f t="shared" si="68"/>
        <v>8.086582838174552</v>
      </c>
    </row>
    <row r="1383" spans="7:9" ht="13.5">
      <c r="G1383">
        <f t="shared" si="67"/>
        <v>22.98333333333331</v>
      </c>
      <c r="H1383" s="1">
        <f t="shared" si="66"/>
        <v>8.684843927710093</v>
      </c>
      <c r="I1383">
        <f t="shared" si="68"/>
        <v>8.086582838174552</v>
      </c>
    </row>
    <row r="1384" spans="7:9" ht="13.5">
      <c r="G1384">
        <f t="shared" si="67"/>
        <v>22.999999999999975</v>
      </c>
      <c r="H1384" s="1">
        <f t="shared" si="66"/>
        <v>8.705904774487367</v>
      </c>
      <c r="I1384">
        <f t="shared" si="68"/>
        <v>8.086582838174552</v>
      </c>
    </row>
    <row r="1385" spans="7:9" ht="13.5">
      <c r="G1385">
        <f t="shared" si="67"/>
        <v>23.01666666666664</v>
      </c>
      <c r="H1385" s="1">
        <f t="shared" si="66"/>
        <v>8.726990258972327</v>
      </c>
      <c r="I1385">
        <f t="shared" si="68"/>
        <v>9.34736903889974</v>
      </c>
    </row>
    <row r="1386" spans="7:9" ht="13.5">
      <c r="G1386">
        <f t="shared" si="67"/>
        <v>23.033333333333307</v>
      </c>
      <c r="H1386" s="1">
        <f t="shared" si="66"/>
        <v>8.748099979727757</v>
      </c>
      <c r="I1386">
        <f t="shared" si="68"/>
        <v>9.34736903889974</v>
      </c>
    </row>
    <row r="1387" spans="7:9" ht="13.5">
      <c r="G1387">
        <f t="shared" si="67"/>
        <v>23.049999999999972</v>
      </c>
      <c r="H1387" s="1">
        <f t="shared" si="66"/>
        <v>8.769233534855001</v>
      </c>
      <c r="I1387">
        <f t="shared" si="68"/>
        <v>9.34736903889974</v>
      </c>
    </row>
    <row r="1388" spans="7:9" ht="13.5">
      <c r="G1388">
        <f t="shared" si="67"/>
        <v>23.066666666666638</v>
      </c>
      <c r="H1388" s="1">
        <f t="shared" si="66"/>
        <v>8.790390522001626</v>
      </c>
      <c r="I1388">
        <f t="shared" si="68"/>
        <v>9.34736903889974</v>
      </c>
    </row>
    <row r="1389" spans="7:9" ht="13.5">
      <c r="G1389">
        <f t="shared" si="67"/>
        <v>23.083333333333304</v>
      </c>
      <c r="H1389" s="1">
        <f t="shared" si="66"/>
        <v>8.811570538369093</v>
      </c>
      <c r="I1389">
        <f t="shared" si="68"/>
        <v>9.34736903889974</v>
      </c>
    </row>
    <row r="1390" spans="7:9" ht="13.5">
      <c r="G1390">
        <f t="shared" si="67"/>
        <v>23.09999999999997</v>
      </c>
      <c r="H1390" s="1">
        <f t="shared" si="66"/>
        <v>8.83277318072043</v>
      </c>
      <c r="I1390">
        <f t="shared" si="68"/>
        <v>9.34736903889974</v>
      </c>
    </row>
    <row r="1391" spans="7:9" ht="13.5">
      <c r="G1391">
        <f t="shared" si="67"/>
        <v>23.116666666666635</v>
      </c>
      <c r="H1391" s="1">
        <f t="shared" si="66"/>
        <v>8.85399804538789</v>
      </c>
      <c r="I1391">
        <f t="shared" si="68"/>
        <v>9.34736903889974</v>
      </c>
    </row>
    <row r="1392" spans="7:9" ht="13.5">
      <c r="G1392">
        <f t="shared" si="67"/>
        <v>23.1333333333333</v>
      </c>
      <c r="H1392" s="1">
        <f t="shared" si="66"/>
        <v>8.875244728280634</v>
      </c>
      <c r="I1392">
        <f t="shared" si="68"/>
        <v>9.34736903889974</v>
      </c>
    </row>
    <row r="1393" spans="7:9" ht="13.5">
      <c r="G1393">
        <f t="shared" si="67"/>
        <v>23.149999999999967</v>
      </c>
      <c r="H1393" s="1">
        <f t="shared" si="66"/>
        <v>8.896512824892449</v>
      </c>
      <c r="I1393">
        <f t="shared" si="68"/>
        <v>9.34736903889974</v>
      </c>
    </row>
    <row r="1394" spans="7:9" ht="13.5">
      <c r="G1394">
        <f t="shared" si="67"/>
        <v>23.166666666666632</v>
      </c>
      <c r="H1394" s="1">
        <f t="shared" si="66"/>
        <v>8.917801930309437</v>
      </c>
      <c r="I1394">
        <f t="shared" si="68"/>
        <v>9.34736903889974</v>
      </c>
    </row>
    <row r="1395" spans="7:9" ht="13.5">
      <c r="G1395">
        <f t="shared" si="67"/>
        <v>23.183333333333298</v>
      </c>
      <c r="H1395" s="1">
        <f t="shared" si="66"/>
        <v>8.939111639217725</v>
      </c>
      <c r="I1395">
        <f t="shared" si="68"/>
        <v>9.34736903889974</v>
      </c>
    </row>
    <row r="1396" spans="7:9" ht="13.5">
      <c r="G1396">
        <f t="shared" si="67"/>
        <v>23.199999999999964</v>
      </c>
      <c r="H1396" s="1">
        <f t="shared" si="66"/>
        <v>8.960441545911157</v>
      </c>
      <c r="I1396">
        <f t="shared" si="68"/>
        <v>9.34736903889974</v>
      </c>
    </row>
    <row r="1397" spans="7:9" ht="13.5">
      <c r="G1397">
        <f t="shared" si="67"/>
        <v>23.21666666666663</v>
      </c>
      <c r="H1397" s="1">
        <f t="shared" si="66"/>
        <v>8.98179124429906</v>
      </c>
      <c r="I1397">
        <f t="shared" si="68"/>
        <v>9.34736903889974</v>
      </c>
    </row>
    <row r="1398" spans="7:9" ht="13.5">
      <c r="G1398">
        <f t="shared" si="67"/>
        <v>23.233333333333295</v>
      </c>
      <c r="H1398" s="1">
        <f t="shared" si="66"/>
        <v>9.003160327913966</v>
      </c>
      <c r="I1398">
        <f t="shared" si="68"/>
        <v>9.34736903889974</v>
      </c>
    </row>
    <row r="1399" spans="7:9" ht="13.5">
      <c r="G1399">
        <f t="shared" si="67"/>
        <v>23.24999999999996</v>
      </c>
      <c r="H1399" s="1">
        <f t="shared" si="66"/>
        <v>9.024548389919309</v>
      </c>
      <c r="I1399">
        <f t="shared" si="68"/>
        <v>9.34736903889974</v>
      </c>
    </row>
    <row r="1400" spans="7:9" ht="13.5">
      <c r="G1400">
        <f t="shared" si="67"/>
        <v>23.266666666666627</v>
      </c>
      <c r="H1400" s="1">
        <f t="shared" si="66"/>
        <v>9.045955023117225</v>
      </c>
      <c r="I1400">
        <f t="shared" si="68"/>
        <v>9.34736903889974</v>
      </c>
    </row>
    <row r="1401" spans="7:9" ht="13.5">
      <c r="G1401">
        <f t="shared" si="67"/>
        <v>23.283333333333292</v>
      </c>
      <c r="H1401" s="1">
        <f t="shared" si="66"/>
        <v>9.067379819956269</v>
      </c>
      <c r="I1401">
        <f t="shared" si="68"/>
        <v>9.34736903889974</v>
      </c>
    </row>
    <row r="1402" spans="7:9" ht="13.5">
      <c r="G1402">
        <f t="shared" si="67"/>
        <v>23.299999999999958</v>
      </c>
      <c r="H1402" s="1">
        <f t="shared" si="66"/>
        <v>9.088822372539209</v>
      </c>
      <c r="I1402">
        <f t="shared" si="68"/>
        <v>9.34736903889974</v>
      </c>
    </row>
    <row r="1403" spans="7:9" ht="13.5">
      <c r="G1403">
        <f t="shared" si="67"/>
        <v>23.316666666666624</v>
      </c>
      <c r="H1403" s="1">
        <f t="shared" si="66"/>
        <v>9.110282272630736</v>
      </c>
      <c r="I1403">
        <f t="shared" si="68"/>
        <v>9.34736903889974</v>
      </c>
    </row>
    <row r="1404" spans="7:9" ht="13.5">
      <c r="G1404">
        <f t="shared" si="67"/>
        <v>23.33333333333329</v>
      </c>
      <c r="H1404" s="1">
        <f t="shared" si="66"/>
        <v>9.131759111665291</v>
      </c>
      <c r="I1404">
        <f t="shared" si="68"/>
        <v>9.34736903889974</v>
      </c>
    </row>
    <row r="1405" spans="7:9" ht="13.5">
      <c r="G1405">
        <f t="shared" si="67"/>
        <v>23.349999999999955</v>
      </c>
      <c r="H1405" s="1">
        <f t="shared" si="66"/>
        <v>9.153252480754814</v>
      </c>
      <c r="I1405">
        <f t="shared" si="68"/>
        <v>9.34736903889974</v>
      </c>
    </row>
    <row r="1406" spans="7:9" ht="13.5">
      <c r="G1406">
        <f t="shared" si="67"/>
        <v>23.36666666666662</v>
      </c>
      <c r="H1406" s="1">
        <f t="shared" si="66"/>
        <v>9.174761970696553</v>
      </c>
      <c r="I1406">
        <f t="shared" si="68"/>
        <v>9.34736903889974</v>
      </c>
    </row>
    <row r="1407" spans="7:9" ht="13.5">
      <c r="G1407">
        <f t="shared" si="67"/>
        <v>23.383333333333287</v>
      </c>
      <c r="H1407" s="1">
        <f t="shared" si="66"/>
        <v>9.196287171980808</v>
      </c>
      <c r="I1407">
        <f t="shared" si="68"/>
        <v>9.34736903889974</v>
      </c>
    </row>
    <row r="1408" spans="7:9" ht="13.5">
      <c r="G1408">
        <f t="shared" si="67"/>
        <v>23.399999999999952</v>
      </c>
      <c r="H1408" s="1">
        <f t="shared" si="66"/>
        <v>9.217827674798784</v>
      </c>
      <c r="I1408">
        <f t="shared" si="68"/>
        <v>9.34736903889974</v>
      </c>
    </row>
    <row r="1409" spans="7:9" ht="13.5">
      <c r="G1409">
        <f t="shared" si="67"/>
        <v>23.416666666666618</v>
      </c>
      <c r="H1409" s="1">
        <f t="shared" si="66"/>
        <v>9.239383069050348</v>
      </c>
      <c r="I1409">
        <f t="shared" si="68"/>
        <v>9.34736903889974</v>
      </c>
    </row>
    <row r="1410" spans="7:9" ht="13.5">
      <c r="G1410">
        <f t="shared" si="67"/>
        <v>23.433333333333284</v>
      </c>
      <c r="H1410" s="1">
        <f t="shared" si="66"/>
        <v>9.260952944351882</v>
      </c>
      <c r="I1410">
        <f t="shared" si="68"/>
        <v>9.34736903889974</v>
      </c>
    </row>
    <row r="1411" spans="7:9" ht="13.5">
      <c r="G1411">
        <f t="shared" si="67"/>
        <v>23.44999999999995</v>
      </c>
      <c r="H1411" s="1">
        <f t="shared" si="66"/>
        <v>9.282536890044037</v>
      </c>
      <c r="I1411">
        <f t="shared" si="68"/>
        <v>9.34736903889974</v>
      </c>
    </row>
    <row r="1412" spans="7:9" ht="13.5">
      <c r="G1412">
        <f t="shared" si="67"/>
        <v>23.466666666666615</v>
      </c>
      <c r="H1412" s="1">
        <f aca="true" t="shared" si="69" ref="H1412:H1444">Mean+SIN(G1412*2*PI()/24)*Amplitude/2</f>
        <v>9.304134495199605</v>
      </c>
      <c r="I1412">
        <f t="shared" si="68"/>
        <v>9.34736903889974</v>
      </c>
    </row>
    <row r="1413" spans="7:9" ht="13.5">
      <c r="G1413">
        <f t="shared" si="67"/>
        <v>23.48333333333328</v>
      </c>
      <c r="H1413" s="1">
        <f t="shared" si="69"/>
        <v>9.325745348631319</v>
      </c>
      <c r="I1413">
        <f t="shared" si="68"/>
        <v>9.34736903889974</v>
      </c>
    </row>
    <row r="1414" spans="7:9" ht="13.5">
      <c r="G1414">
        <f aca="true" t="shared" si="70" ref="G1414:G1444">G1413+1/60</f>
        <v>23.499999999999947</v>
      </c>
      <c r="H1414" s="1">
        <f t="shared" si="69"/>
        <v>9.347369038899672</v>
      </c>
      <c r="I1414">
        <f aca="true" t="shared" si="71" ref="I1414:I1444">LOOKUP(G1414,$C$4:$C$29,$E$4:$E$29)</f>
        <v>9.34736903889974</v>
      </c>
    </row>
    <row r="1415" spans="7:9" ht="13.5">
      <c r="G1415">
        <f t="shared" si="70"/>
        <v>23.516666666666612</v>
      </c>
      <c r="H1415" s="1">
        <f t="shared" si="69"/>
        <v>9.369005154320778</v>
      </c>
      <c r="I1415">
        <f t="shared" si="71"/>
        <v>9.34736903889974</v>
      </c>
    </row>
    <row r="1416" spans="7:9" ht="13.5">
      <c r="G1416">
        <f t="shared" si="70"/>
        <v>23.533333333333278</v>
      </c>
      <c r="H1416" s="1">
        <f t="shared" si="69"/>
        <v>9.390653282974188</v>
      </c>
      <c r="I1416">
        <f t="shared" si="71"/>
        <v>9.34736903889974</v>
      </c>
    </row>
    <row r="1417" spans="7:9" ht="13.5">
      <c r="G1417">
        <f t="shared" si="70"/>
        <v>23.549999999999944</v>
      </c>
      <c r="H1417" s="1">
        <f t="shared" si="69"/>
        <v>9.412313012710742</v>
      </c>
      <c r="I1417">
        <f t="shared" si="71"/>
        <v>9.34736903889974</v>
      </c>
    </row>
    <row r="1418" spans="7:9" ht="13.5">
      <c r="G1418">
        <f t="shared" si="70"/>
        <v>23.56666666666661</v>
      </c>
      <c r="H1418" s="1">
        <f t="shared" si="69"/>
        <v>9.43398393116039</v>
      </c>
      <c r="I1418">
        <f t="shared" si="71"/>
        <v>9.34736903889974</v>
      </c>
    </row>
    <row r="1419" spans="7:9" ht="13.5">
      <c r="G1419">
        <f t="shared" si="70"/>
        <v>23.583333333333275</v>
      </c>
      <c r="H1419" s="1">
        <f t="shared" si="69"/>
        <v>9.4556656257401</v>
      </c>
      <c r="I1419">
        <f t="shared" si="71"/>
        <v>9.34736903889974</v>
      </c>
    </row>
    <row r="1420" spans="7:9" ht="13.5">
      <c r="G1420">
        <f t="shared" si="70"/>
        <v>23.59999999999994</v>
      </c>
      <c r="H1420" s="1">
        <f t="shared" si="69"/>
        <v>9.477357683661653</v>
      </c>
      <c r="I1420">
        <f t="shared" si="71"/>
        <v>9.34736903889974</v>
      </c>
    </row>
    <row r="1421" spans="7:9" ht="13.5">
      <c r="G1421">
        <f t="shared" si="70"/>
        <v>23.616666666666607</v>
      </c>
      <c r="H1421" s="1">
        <f t="shared" si="69"/>
        <v>9.499059691939543</v>
      </c>
      <c r="I1421">
        <f t="shared" si="71"/>
        <v>9.34736903889974</v>
      </c>
    </row>
    <row r="1422" spans="7:9" ht="13.5">
      <c r="G1422">
        <f t="shared" si="70"/>
        <v>23.633333333333272</v>
      </c>
      <c r="H1422" s="1">
        <f t="shared" si="69"/>
        <v>9.520771237398797</v>
      </c>
      <c r="I1422">
        <f t="shared" si="71"/>
        <v>9.34736903889974</v>
      </c>
    </row>
    <row r="1423" spans="7:9" ht="13.5">
      <c r="G1423">
        <f t="shared" si="70"/>
        <v>23.649999999999938</v>
      </c>
      <c r="H1423" s="1">
        <f t="shared" si="69"/>
        <v>9.542491906682905</v>
      </c>
      <c r="I1423">
        <f t="shared" si="71"/>
        <v>9.34736903889974</v>
      </c>
    </row>
    <row r="1424" spans="7:9" ht="13.5">
      <c r="G1424">
        <f t="shared" si="70"/>
        <v>23.666666666666604</v>
      </c>
      <c r="H1424" s="1">
        <f t="shared" si="69"/>
        <v>9.56422128626163</v>
      </c>
      <c r="I1424">
        <f t="shared" si="71"/>
        <v>9.34736903889974</v>
      </c>
    </row>
    <row r="1425" spans="7:9" ht="13.5">
      <c r="G1425">
        <f t="shared" si="70"/>
        <v>23.68333333333327</v>
      </c>
      <c r="H1425" s="1">
        <f t="shared" si="69"/>
        <v>9.585958962438896</v>
      </c>
      <c r="I1425">
        <f t="shared" si="71"/>
        <v>9.34736903889974</v>
      </c>
    </row>
    <row r="1426" spans="7:9" ht="13.5">
      <c r="G1426">
        <f t="shared" si="70"/>
        <v>23.699999999999935</v>
      </c>
      <c r="H1426" s="1">
        <f t="shared" si="69"/>
        <v>9.607704521360688</v>
      </c>
      <c r="I1426">
        <f t="shared" si="71"/>
        <v>9.34736903889974</v>
      </c>
    </row>
    <row r="1427" spans="7:9" ht="13.5">
      <c r="G1427">
        <f t="shared" si="70"/>
        <v>23.7166666666666</v>
      </c>
      <c r="H1427" s="1">
        <f t="shared" si="69"/>
        <v>9.629457549022915</v>
      </c>
      <c r="I1427">
        <f t="shared" si="71"/>
        <v>9.34736903889974</v>
      </c>
    </row>
    <row r="1428" spans="7:9" ht="13.5">
      <c r="G1428">
        <f t="shared" si="70"/>
        <v>23.733333333333267</v>
      </c>
      <c r="H1428" s="1">
        <f t="shared" si="69"/>
        <v>9.651217631279287</v>
      </c>
      <c r="I1428">
        <f t="shared" si="71"/>
        <v>9.34736903889974</v>
      </c>
    </row>
    <row r="1429" spans="7:9" ht="13.5">
      <c r="G1429">
        <f t="shared" si="70"/>
        <v>23.749999999999932</v>
      </c>
      <c r="H1429" s="1">
        <f t="shared" si="69"/>
        <v>9.672984353849197</v>
      </c>
      <c r="I1429">
        <f t="shared" si="71"/>
        <v>9.34736903889974</v>
      </c>
    </row>
    <row r="1430" spans="7:9" ht="13.5">
      <c r="G1430">
        <f t="shared" si="70"/>
        <v>23.766666666666598</v>
      </c>
      <c r="H1430" s="1">
        <f t="shared" si="69"/>
        <v>9.694757302325623</v>
      </c>
      <c r="I1430">
        <f t="shared" si="71"/>
        <v>9.34736903889974</v>
      </c>
    </row>
    <row r="1431" spans="7:9" ht="13.5">
      <c r="G1431">
        <f t="shared" si="70"/>
        <v>23.783333333333264</v>
      </c>
      <c r="H1431" s="1">
        <f t="shared" si="69"/>
        <v>9.716536062183017</v>
      </c>
      <c r="I1431">
        <f t="shared" si="71"/>
        <v>9.34736903889974</v>
      </c>
    </row>
    <row r="1432" spans="7:9" ht="13.5">
      <c r="G1432">
        <f t="shared" si="70"/>
        <v>23.79999999999993</v>
      </c>
      <c r="H1432" s="1">
        <f t="shared" si="69"/>
        <v>9.738320218785189</v>
      </c>
      <c r="I1432">
        <f t="shared" si="71"/>
        <v>9.34736903889974</v>
      </c>
    </row>
    <row r="1433" spans="7:9" ht="13.5">
      <c r="G1433">
        <f t="shared" si="70"/>
        <v>23.816666666666595</v>
      </c>
      <c r="H1433" s="1">
        <f t="shared" si="69"/>
        <v>9.760109357393187</v>
      </c>
      <c r="I1433">
        <f t="shared" si="71"/>
        <v>9.34736903889974</v>
      </c>
    </row>
    <row r="1434" spans="7:9" ht="13.5">
      <c r="G1434">
        <f t="shared" si="70"/>
        <v>23.83333333333326</v>
      </c>
      <c r="H1434" s="1">
        <f t="shared" si="69"/>
        <v>9.781903063173221</v>
      </c>
      <c r="I1434">
        <f t="shared" si="71"/>
        <v>9.34736903889974</v>
      </c>
    </row>
    <row r="1435" spans="7:9" ht="13.5">
      <c r="G1435">
        <f t="shared" si="70"/>
        <v>23.849999999999927</v>
      </c>
      <c r="H1435" s="1">
        <f t="shared" si="69"/>
        <v>9.80370092120456</v>
      </c>
      <c r="I1435">
        <f t="shared" si="71"/>
        <v>9.34736903889974</v>
      </c>
    </row>
    <row r="1436" spans="7:9" ht="13.5">
      <c r="G1436">
        <f t="shared" si="70"/>
        <v>23.866666666666593</v>
      </c>
      <c r="H1436" s="1">
        <f t="shared" si="69"/>
        <v>9.825502516487399</v>
      </c>
      <c r="I1436">
        <f t="shared" si="71"/>
        <v>9.34736903889974</v>
      </c>
    </row>
    <row r="1437" spans="7:9" ht="13.5">
      <c r="G1437">
        <f t="shared" si="70"/>
        <v>23.88333333333326</v>
      </c>
      <c r="H1437" s="1">
        <f t="shared" si="69"/>
        <v>9.847307433950789</v>
      </c>
      <c r="I1437">
        <f t="shared" si="71"/>
        <v>9.34736903889974</v>
      </c>
    </row>
    <row r="1438" spans="7:9" ht="13.5">
      <c r="G1438">
        <f t="shared" si="70"/>
        <v>23.899999999999924</v>
      </c>
      <c r="H1438" s="1">
        <f t="shared" si="69"/>
        <v>9.86911525846053</v>
      </c>
      <c r="I1438">
        <f t="shared" si="71"/>
        <v>9.34736903889974</v>
      </c>
    </row>
    <row r="1439" spans="7:9" ht="13.5">
      <c r="G1439">
        <f t="shared" si="70"/>
        <v>23.91666666666659</v>
      </c>
      <c r="H1439" s="1">
        <f t="shared" si="69"/>
        <v>9.890925574827094</v>
      </c>
      <c r="I1439">
        <f t="shared" si="71"/>
        <v>9.34736903889974</v>
      </c>
    </row>
    <row r="1440" spans="7:9" ht="13.5">
      <c r="G1440">
        <f t="shared" si="70"/>
        <v>23.933333333333255</v>
      </c>
      <c r="H1440" s="1">
        <f t="shared" si="69"/>
        <v>9.91273796781348</v>
      </c>
      <c r="I1440">
        <f t="shared" si="71"/>
        <v>9.34736903889974</v>
      </c>
    </row>
    <row r="1441" spans="7:9" ht="13.5">
      <c r="G1441">
        <f t="shared" si="70"/>
        <v>23.94999999999992</v>
      </c>
      <c r="H1441" s="1">
        <f t="shared" si="69"/>
        <v>9.934552022143174</v>
      </c>
      <c r="I1441">
        <f t="shared" si="71"/>
        <v>9.34736903889974</v>
      </c>
    </row>
    <row r="1442" spans="7:9" ht="13.5">
      <c r="G1442">
        <f t="shared" si="70"/>
        <v>23.966666666666587</v>
      </c>
      <c r="H1442" s="1">
        <f t="shared" si="69"/>
        <v>9.95636732250802</v>
      </c>
      <c r="I1442">
        <f t="shared" si="71"/>
        <v>9.34736903889974</v>
      </c>
    </row>
    <row r="1443" spans="7:9" ht="13.5">
      <c r="G1443">
        <f t="shared" si="70"/>
        <v>23.983333333333253</v>
      </c>
      <c r="H1443" s="1">
        <f t="shared" si="69"/>
        <v>9.978183453576161</v>
      </c>
      <c r="I1443">
        <f t="shared" si="71"/>
        <v>9.34736903889974</v>
      </c>
    </row>
    <row r="1444" spans="7:9" ht="13.5">
      <c r="G1444">
        <f t="shared" si="70"/>
        <v>23.99999999999992</v>
      </c>
      <c r="H1444" s="1">
        <f t="shared" si="69"/>
        <v>9.999999999999892</v>
      </c>
      <c r="I1444">
        <f t="shared" si="71"/>
        <v>9.34736903889974</v>
      </c>
    </row>
  </sheetData>
  <sheetProtection/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msdaskin</dc:creator>
  <cp:keywords/>
  <dc:description/>
  <cp:lastModifiedBy>Mark Daskin</cp:lastModifiedBy>
  <dcterms:created xsi:type="dcterms:W3CDTF">2009-08-16T16:13:48Z</dcterms:created>
  <dcterms:modified xsi:type="dcterms:W3CDTF">2012-04-19T19:11:02Z</dcterms:modified>
  <cp:category/>
  <cp:version/>
  <cp:contentType/>
  <cp:contentStatus/>
</cp:coreProperties>
</file>