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12" yWindow="65524" windowWidth="8760" windowHeight="11256" activeTab="1"/>
  </bookViews>
  <sheets>
    <sheet name="WB! Status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>
    <definedName name="WBMIN">'Sheet1'!$F$79</definedName>
  </definedNames>
  <calcPr fullCalcOnLoad="1"/>
</workbook>
</file>

<file path=xl/sharedStrings.xml><?xml version="1.0" encoding="utf-8"?>
<sst xmlns="http://schemas.openxmlformats.org/spreadsheetml/2006/main" count="190" uniqueCount="92">
  <si>
    <t>Node</t>
  </si>
  <si>
    <t>In-degree</t>
  </si>
  <si>
    <t>Out-degree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</si>
  <si>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</si>
  <si>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</si>
  <si>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</si>
  <si>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</si>
  <si>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</si>
  <si>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</si>
  <si>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</si>
  <si>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</si>
  <si>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</si>
  <si>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</si>
  <si>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Net</t>
  </si>
  <si>
    <t>K</t>
  </si>
  <si>
    <t>Link origin</t>
  </si>
  <si>
    <t>Link destination</t>
  </si>
  <si>
    <t>Link distance</t>
  </si>
  <si>
    <t>Link Distances</t>
  </si>
  <si>
    <t>From</t>
  </si>
  <si>
    <t>To</t>
  </si>
  <si>
    <t>FLOWS</t>
  </si>
  <si>
    <t>Minimize total cost</t>
  </si>
  <si>
    <t>Flow in</t>
  </si>
  <si>
    <t>Flow out</t>
  </si>
  <si>
    <t>Flow in-Flow out</t>
  </si>
  <si>
    <t xml:space="preserve"> What'sBest!® 9.0.3.4 (Dec 03, 2008) - Library 5.0.1.333 - Status Report -</t>
  </si>
  <si>
    <t xml:space="preserve"> MODEL INFORMATION:</t>
  </si>
  <si>
    <t xml:space="preserve">   CLASSIFICATION DATA            Current   Capacity Limits</t>
  </si>
  <si>
    <t xml:space="preserve">   --------------------------------------------------------</t>
  </si>
  <si>
    <t xml:space="preserve">   Numerics                           388</t>
  </si>
  <si>
    <t xml:space="preserve">   Variables                          166</t>
  </si>
  <si>
    <t xml:space="preserve">   Adjustables                        121              8000</t>
  </si>
  <si>
    <t xml:space="preserve">   Constraints                         11              4000</t>
  </si>
  <si>
    <t xml:space="preserve">   Integers/Binaries                  0/0               800</t>
  </si>
  <si>
    <t xml:space="preserve">   Nonlinears                           0               800</t>
  </si>
  <si>
    <t xml:space="preserve">   Coefficients                       441</t>
  </si>
  <si>
    <t xml:space="preserve">   Minimum coefficient value:        1  on Sheet1!F93</t>
  </si>
  <si>
    <t xml:space="preserve">   Minimum coefficient in formula:   Sheet1!F93</t>
  </si>
  <si>
    <t xml:space="preserve">   Maximum coefficient value:        10000  on Sheet1!N89</t>
  </si>
  <si>
    <t xml:space="preserve">   Maximum coefficient in formula:   Sheet1!F93</t>
  </si>
  <si>
    <t xml:space="preserve"> MODEL TYPE:             Linear</t>
  </si>
  <si>
    <t xml:space="preserve"> SOLUTION STATUS:        GLOBALLY OPTIMAL</t>
  </si>
  <si>
    <t xml:space="preserve"> OBJECTIVE VALUE:        1770</t>
  </si>
  <si>
    <t xml:space="preserve"> DIRECTION:              Minimize</t>
  </si>
  <si>
    <t xml:space="preserve"> SOLVER TYPE:            . . .</t>
  </si>
  <si>
    <t xml:space="preserve"> TRIES:                  9</t>
  </si>
  <si>
    <t xml:space="preserve"> INFEASIBILITY:          0</t>
  </si>
  <si>
    <t xml:space="preserve"> BEST OBJECTIVE BOUND:   . . .</t>
  </si>
  <si>
    <t xml:space="preserve"> STEPS:                  . . .</t>
  </si>
  <si>
    <t xml:space="preserve"> ACTIVE:                 . . .</t>
  </si>
  <si>
    <t xml:space="preserve"> SOLUTION TIME:          0 Hours  0 Minutes  0 Seconds</t>
  </si>
  <si>
    <t xml:space="preserve"> ERROR / WARNING MESSAGES:</t>
  </si>
  <si>
    <t xml:space="preserve"> ***WARNING***</t>
  </si>
  <si>
    <t xml:space="preserve">   Unsupported Functions (Help Reference: FORMULA2):</t>
  </si>
  <si>
    <t xml:space="preserve">   The cells listed contain spreadsheet functions that are not defined in What'sBest.</t>
  </si>
  <si>
    <t xml:space="preserve">   The numeric values for these cells are taken from the spreadsheet directly</t>
  </si>
  <si>
    <t xml:space="preserve">   without recalculation</t>
  </si>
  <si>
    <t xml:space="preserve">   (cell addresses listed at bottom of tab).</t>
  </si>
  <si>
    <t xml:space="preserve"> LISTING:</t>
  </si>
  <si>
    <t xml:space="preserve">   List of unsupported functions:</t>
  </si>
  <si>
    <t xml:space="preserve">   Sheet1!D24</t>
  </si>
  <si>
    <t xml:space="preserve">   Sheet1!E24</t>
  </si>
  <si>
    <t xml:space="preserve">   Sheet1!D25</t>
  </si>
  <si>
    <t xml:space="preserve">   Sheet1!E25</t>
  </si>
  <si>
    <t xml:space="preserve">   Sheet1!D26</t>
  </si>
  <si>
    <t xml:space="preserve">   Sheet1!E26</t>
  </si>
  <si>
    <t xml:space="preserve">   Sheet1!D27</t>
  </si>
  <si>
    <t xml:space="preserve">   Sheet1!E27</t>
  </si>
  <si>
    <t xml:space="preserve">   Sheet1!D28</t>
  </si>
  <si>
    <t xml:space="preserve">   Sheet1!E28</t>
  </si>
  <si>
    <t xml:space="preserve">   Sheet1!D29</t>
  </si>
  <si>
    <t xml:space="preserve">   Sheet1!E29</t>
  </si>
  <si>
    <t xml:space="preserve">   Sheet1!D30</t>
  </si>
  <si>
    <t xml:space="preserve">   Sheet1!E30</t>
  </si>
  <si>
    <t xml:space="preserve">   Sheet1!D31</t>
  </si>
  <si>
    <t xml:space="preserve">   Sheet1!E31</t>
  </si>
  <si>
    <t xml:space="preserve">   Sheet1!D32</t>
  </si>
  <si>
    <t xml:space="preserve">   Sheet1!E32</t>
  </si>
  <si>
    <t xml:space="preserve">   Sheet1!D33</t>
  </si>
  <si>
    <t xml:space="preserve">   Sheet1!E33</t>
  </si>
  <si>
    <t xml:space="preserve">   Sheet1!D34</t>
  </si>
  <si>
    <t xml:space="preserve">   Sheet1!E34</t>
  </si>
  <si>
    <t xml:space="preserve"> End of Report</t>
  </si>
  <si>
    <t xml:space="preserve"> DATE GENERATED:</t>
  </si>
  <si>
    <t>Link</t>
  </si>
  <si>
    <t>Inputs</t>
  </si>
  <si>
    <t>Decision Variables</t>
  </si>
  <si>
    <t>Objective Function</t>
  </si>
  <si>
    <t>Constraints</t>
  </si>
  <si>
    <t>Required</t>
  </si>
  <si>
    <t>© Copyright, 2010, Mark S. Daskin, University of Michigan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</si>
</sst>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  <numFmt numFmtId="165" formatCode="mmm\ dd\,\ yyyy"/>
    <numFmt numFmtId="166" formatCode="hh:mm\ AM/PM"/>
  </numFmts>
  <fonts count="45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Comic Sans MS"/>
      <family val="4"/>
    </font>
    <font>
      <sz val="9"/>
      <name val="Courier"/>
      <family val="3"/>
    </font>
    <font>
      <sz val="9"/>
      <color indexed="10"/>
      <name val="Courier"/>
      <family val="3"/>
    </font>
    <font>
      <sz val="10"/>
      <color indexed="12"/>
      <name val="Comic Sans MS"/>
      <family val="4"/>
    </font>
    <font>
      <b/>
      <sz val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29" fillId="26" borderId="0" applyNumberFormat="0" applyBorder="0" applyAlignment="0" applyProtection="0"/>
    <xf numFmtId="0" fontId="0" fillId="27" borderId="0" applyNumberFormat="0" applyBorder="0" applyAlignment="0">
      <protection locked="0"/>
    </xf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0" fillId="27" borderId="0" xfId="41" applyAlignment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 horizontal="left"/>
    </xf>
    <xf numFmtId="166" fontId="6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8" fillId="0" borderId="10" xfId="39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5" fillId="34" borderId="0" xfId="0" applyFont="1" applyFill="1" applyAlignment="1">
      <alignment horizontal="center"/>
    </xf>
    <xf numFmtId="0" fontId="44" fillId="35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djustable" xfId="39"/>
    <cellStyle name="Bad" xfId="40"/>
    <cellStyle name="Best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color rgb="FF7030A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4</xdr:row>
      <xdr:rowOff>0</xdr:rowOff>
    </xdr:from>
    <xdr:to>
      <xdr:col>8</xdr:col>
      <xdr:colOff>962025</xdr:colOff>
      <xdr:row>21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733425"/>
          <a:ext cx="4352925" cy="3295650"/>
        </a:xfrm>
        <a:prstGeom prst="rect">
          <a:avLst/>
        </a:prstGeom>
        <a:solidFill>
          <a:srgbClr val="CCFFCC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Microsoft%20Office\Office12\wba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B! Status"/>
      <sheetName val="Sheet1"/>
      <sheetName val="Private"/>
      <sheetName val="WBUsers"/>
      <sheetName val="Commons"/>
      <sheetName val="WBToolBar"/>
    </sheetNames>
    <definedNames>
      <definedName name="WB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25.7109375" style="0" customWidth="1"/>
  </cols>
  <sheetData>
    <row r="1" spans="1:4" ht="12.75">
      <c r="A1" s="7" t="s">
        <v>26</v>
      </c>
      <c r="B1" s="7"/>
      <c r="C1" s="7"/>
      <c r="D1" s="7"/>
    </row>
    <row r="2" spans="1:4" ht="12.75">
      <c r="A2" s="7"/>
      <c r="B2" s="7"/>
      <c r="C2" s="7"/>
      <c r="D2" s="7"/>
    </row>
    <row r="3" spans="1:4" ht="12.75">
      <c r="A3" s="7" t="s">
        <v>84</v>
      </c>
      <c r="B3" s="8">
        <v>40133.75438657407</v>
      </c>
      <c r="C3" s="9">
        <v>40133.75438657407</v>
      </c>
      <c r="D3" s="7"/>
    </row>
    <row r="4" spans="1:4" ht="12.75">
      <c r="A4" s="7"/>
      <c r="B4" s="7"/>
      <c r="C4" s="7"/>
      <c r="D4" s="7"/>
    </row>
    <row r="5" spans="1:4" ht="12.75">
      <c r="A5" s="7"/>
      <c r="B5" s="7"/>
      <c r="C5" s="7"/>
      <c r="D5" s="7"/>
    </row>
    <row r="6" spans="1:4" ht="12.75">
      <c r="A6" s="7" t="s">
        <v>27</v>
      </c>
      <c r="B6" s="7"/>
      <c r="C6" s="7"/>
      <c r="D6" s="7"/>
    </row>
    <row r="7" spans="1:4" ht="12.75">
      <c r="A7" s="7"/>
      <c r="B7" s="7"/>
      <c r="C7" s="7"/>
      <c r="D7" s="7"/>
    </row>
    <row r="8" spans="1:4" ht="12.75">
      <c r="A8" s="7" t="s">
        <v>28</v>
      </c>
      <c r="B8" s="7"/>
      <c r="C8" s="7"/>
      <c r="D8" s="7"/>
    </row>
    <row r="9" spans="1:4" ht="12.75">
      <c r="A9" s="7" t="s">
        <v>29</v>
      </c>
      <c r="B9" s="7"/>
      <c r="C9" s="7"/>
      <c r="D9" s="7"/>
    </row>
    <row r="10" spans="1:4" ht="12.75">
      <c r="A10" s="7" t="s">
        <v>30</v>
      </c>
      <c r="B10" s="7"/>
      <c r="C10" s="7"/>
      <c r="D10" s="7"/>
    </row>
    <row r="11" spans="1:4" ht="12.75">
      <c r="A11" s="7" t="s">
        <v>31</v>
      </c>
      <c r="B11" s="7"/>
      <c r="C11" s="7"/>
      <c r="D11" s="7"/>
    </row>
    <row r="12" spans="1:4" ht="12.75">
      <c r="A12" s="7" t="s">
        <v>32</v>
      </c>
      <c r="B12" s="7"/>
      <c r="C12" s="7"/>
      <c r="D12" s="7"/>
    </row>
    <row r="13" spans="1:4" ht="12.75">
      <c r="A13" s="7" t="s">
        <v>33</v>
      </c>
      <c r="B13" s="7"/>
      <c r="C13" s="7"/>
      <c r="D13" s="7"/>
    </row>
    <row r="14" spans="1:4" ht="12.75">
      <c r="A14" s="7" t="s">
        <v>34</v>
      </c>
      <c r="B14" s="7"/>
      <c r="C14" s="7"/>
      <c r="D14" s="7"/>
    </row>
    <row r="15" spans="1:4" ht="12.75">
      <c r="A15" s="7" t="s">
        <v>35</v>
      </c>
      <c r="B15" s="7"/>
      <c r="C15" s="7"/>
      <c r="D15" s="7"/>
    </row>
    <row r="16" spans="1:4" ht="12.75">
      <c r="A16" s="7" t="s">
        <v>36</v>
      </c>
      <c r="B16" s="7"/>
      <c r="C16" s="7"/>
      <c r="D16" s="7"/>
    </row>
    <row r="17" spans="1:4" ht="12.75">
      <c r="A17" s="7"/>
      <c r="B17" s="7"/>
      <c r="C17" s="7"/>
      <c r="D17" s="7"/>
    </row>
    <row r="18" spans="1:4" ht="12.75">
      <c r="A18" s="7" t="s">
        <v>37</v>
      </c>
      <c r="B18" s="7"/>
      <c r="C18" s="7"/>
      <c r="D18" s="7"/>
    </row>
    <row r="19" spans="1:4" ht="12.75">
      <c r="A19" s="7" t="s">
        <v>38</v>
      </c>
      <c r="B19" s="7"/>
      <c r="C19" s="7"/>
      <c r="D19" s="7"/>
    </row>
    <row r="20" spans="1:4" ht="12.75">
      <c r="A20" s="7" t="s">
        <v>39</v>
      </c>
      <c r="B20" s="7"/>
      <c r="C20" s="7"/>
      <c r="D20" s="7"/>
    </row>
    <row r="21" spans="1:4" ht="12.75">
      <c r="A21" s="7" t="s">
        <v>40</v>
      </c>
      <c r="B21" s="7"/>
      <c r="C21" s="7"/>
      <c r="D21" s="7"/>
    </row>
    <row r="22" spans="1:4" ht="12.75">
      <c r="A22" s="7"/>
      <c r="B22" s="7"/>
      <c r="C22" s="7"/>
      <c r="D22" s="7"/>
    </row>
    <row r="23" spans="1:4" ht="12.75">
      <c r="A23" s="7" t="s">
        <v>41</v>
      </c>
      <c r="B23" s="7"/>
      <c r="C23" s="7"/>
      <c r="D23" s="7"/>
    </row>
    <row r="24" spans="1:4" ht="12.75">
      <c r="A24" s="7"/>
      <c r="B24" s="7"/>
      <c r="C24" s="7"/>
      <c r="D24" s="7"/>
    </row>
    <row r="25" spans="1:4" ht="12.75">
      <c r="A25" s="10" t="s">
        <v>42</v>
      </c>
      <c r="B25" s="7"/>
      <c r="C25" s="7"/>
      <c r="D25" s="7"/>
    </row>
    <row r="26" spans="1:4" ht="12.75">
      <c r="A26" s="7"/>
      <c r="B26" s="7"/>
      <c r="C26" s="7"/>
      <c r="D26" s="7"/>
    </row>
    <row r="27" spans="1:4" ht="12.75">
      <c r="A27" s="7" t="s">
        <v>43</v>
      </c>
      <c r="B27" s="7"/>
      <c r="C27" s="7"/>
      <c r="D27" s="7"/>
    </row>
    <row r="28" spans="1:4" ht="12.75">
      <c r="A28" s="7"/>
      <c r="B28" s="7"/>
      <c r="C28" s="7"/>
      <c r="D28" s="7"/>
    </row>
    <row r="29" spans="1:4" ht="12.75">
      <c r="A29" s="7" t="s">
        <v>44</v>
      </c>
      <c r="B29" s="7"/>
      <c r="C29" s="7"/>
      <c r="D29" s="7"/>
    </row>
    <row r="30" spans="1:4" ht="12.75">
      <c r="A30" s="7"/>
      <c r="B30" s="7"/>
      <c r="C30" s="7"/>
      <c r="D30" s="7"/>
    </row>
    <row r="31" spans="1:4" ht="12.75">
      <c r="A31" s="7" t="s">
        <v>45</v>
      </c>
      <c r="B31" s="7"/>
      <c r="C31" s="7"/>
      <c r="D31" s="7"/>
    </row>
    <row r="32" spans="1:4" ht="12.75">
      <c r="A32" s="7"/>
      <c r="B32" s="7"/>
      <c r="C32" s="7"/>
      <c r="D32" s="7"/>
    </row>
    <row r="33" spans="1:4" ht="12.75">
      <c r="A33" s="7" t="s">
        <v>46</v>
      </c>
      <c r="B33" s="7"/>
      <c r="C33" s="7"/>
      <c r="D33" s="7"/>
    </row>
    <row r="34" spans="1:4" ht="12.75">
      <c r="A34" s="7"/>
      <c r="B34" s="7"/>
      <c r="C34" s="7"/>
      <c r="D34" s="7"/>
    </row>
    <row r="35" spans="1:4" ht="12.75">
      <c r="A35" s="7" t="s">
        <v>47</v>
      </c>
      <c r="B35" s="7"/>
      <c r="C35" s="7"/>
      <c r="D35" s="7"/>
    </row>
    <row r="36" spans="1:4" ht="12.75">
      <c r="A36" s="7"/>
      <c r="B36" s="7"/>
      <c r="C36" s="7"/>
      <c r="D36" s="7"/>
    </row>
    <row r="37" spans="1:4" ht="12.75">
      <c r="A37" s="7" t="s">
        <v>48</v>
      </c>
      <c r="B37" s="7"/>
      <c r="C37" s="7"/>
      <c r="D37" s="7"/>
    </row>
    <row r="38" spans="1:4" ht="12.75">
      <c r="A38" s="7"/>
      <c r="B38" s="7"/>
      <c r="C38" s="7"/>
      <c r="D38" s="7"/>
    </row>
    <row r="39" spans="1:4" ht="12.75">
      <c r="A39" s="7" t="s">
        <v>49</v>
      </c>
      <c r="B39" s="7"/>
      <c r="C39" s="7"/>
      <c r="D39" s="7"/>
    </row>
    <row r="40" spans="1:4" ht="12.75">
      <c r="A40" s="7"/>
      <c r="B40" s="7"/>
      <c r="C40" s="7"/>
      <c r="D40" s="7"/>
    </row>
    <row r="41" spans="1:4" ht="12.75">
      <c r="A41" s="7" t="s">
        <v>50</v>
      </c>
      <c r="B41" s="7"/>
      <c r="C41" s="7"/>
      <c r="D41" s="7"/>
    </row>
    <row r="42" spans="1:4" ht="12.75">
      <c r="A42" s="7"/>
      <c r="B42" s="7"/>
      <c r="C42" s="7"/>
      <c r="D42" s="7"/>
    </row>
    <row r="43" spans="1:4" ht="12.75">
      <c r="A43" s="7" t="s">
        <v>51</v>
      </c>
      <c r="B43" s="7"/>
      <c r="C43" s="7"/>
      <c r="D43" s="7"/>
    </row>
    <row r="44" spans="1:4" ht="12.75">
      <c r="A44" s="7"/>
      <c r="B44" s="7"/>
      <c r="C44" s="7"/>
      <c r="D44" s="7"/>
    </row>
    <row r="45" spans="1:4" ht="12.75">
      <c r="A45" s="7" t="s">
        <v>52</v>
      </c>
      <c r="B45" s="7"/>
      <c r="C45" s="7"/>
      <c r="D45" s="7"/>
    </row>
    <row r="46" spans="1:4" ht="12.75">
      <c r="A46" s="7"/>
      <c r="B46" s="7"/>
      <c r="C46" s="7"/>
      <c r="D46" s="7"/>
    </row>
    <row r="47" spans="1:4" ht="12.75">
      <c r="A47" s="7" t="s">
        <v>53</v>
      </c>
      <c r="B47" s="7"/>
      <c r="C47" s="7"/>
      <c r="D47" s="7"/>
    </row>
    <row r="48" spans="1:4" ht="12.75">
      <c r="A48" s="7" t="s">
        <v>54</v>
      </c>
      <c r="B48" s="7"/>
      <c r="C48" s="7"/>
      <c r="D48" s="7"/>
    </row>
    <row r="49" spans="1:4" ht="12.75">
      <c r="A49" s="7" t="s">
        <v>55</v>
      </c>
      <c r="B49" s="7"/>
      <c r="C49" s="7"/>
      <c r="D49" s="7"/>
    </row>
    <row r="50" spans="1:4" ht="12.75">
      <c r="A50" s="7" t="s">
        <v>56</v>
      </c>
      <c r="B50" s="7"/>
      <c r="C50" s="7"/>
      <c r="D50" s="7"/>
    </row>
    <row r="51" spans="1:4" ht="12.75">
      <c r="A51" s="7" t="s">
        <v>57</v>
      </c>
      <c r="B51" s="7"/>
      <c r="C51" s="7"/>
      <c r="D51" s="7"/>
    </row>
    <row r="52" spans="1:4" ht="12.75">
      <c r="A52" s="7" t="s">
        <v>58</v>
      </c>
      <c r="B52" s="7"/>
      <c r="C52" s="7"/>
      <c r="D52" s="7"/>
    </row>
    <row r="53" spans="1:4" ht="12.75">
      <c r="A53" s="7"/>
      <c r="B53" s="7"/>
      <c r="C53" s="7"/>
      <c r="D53" s="7"/>
    </row>
    <row r="54" spans="1:4" ht="12.75">
      <c r="A54" s="7" t="s">
        <v>59</v>
      </c>
      <c r="B54" s="7"/>
      <c r="C54" s="7"/>
      <c r="D54" s="7"/>
    </row>
    <row r="55" spans="1:4" ht="12.75">
      <c r="A55" s="7"/>
      <c r="B55" s="7"/>
      <c r="C55" s="7"/>
      <c r="D55" s="7"/>
    </row>
    <row r="56" spans="1:4" ht="12.75">
      <c r="A56" s="7" t="s">
        <v>53</v>
      </c>
      <c r="B56" s="7"/>
      <c r="C56" s="7"/>
      <c r="D56" s="7"/>
    </row>
    <row r="57" spans="1:4" ht="12.75">
      <c r="A57" s="7" t="s">
        <v>60</v>
      </c>
      <c r="B57" s="7"/>
      <c r="C57" s="7"/>
      <c r="D57" s="7"/>
    </row>
    <row r="58" spans="1:4" ht="12.75">
      <c r="A58" s="7" t="s">
        <v>61</v>
      </c>
      <c r="B58" s="7" t="s">
        <v>62</v>
      </c>
      <c r="C58" s="7" t="s">
        <v>63</v>
      </c>
      <c r="D58" s="7" t="s">
        <v>64</v>
      </c>
    </row>
    <row r="59" spans="1:4" ht="12.75">
      <c r="A59" s="7" t="s">
        <v>65</v>
      </c>
      <c r="B59" s="7" t="s">
        <v>66</v>
      </c>
      <c r="C59" s="7" t="s">
        <v>67</v>
      </c>
      <c r="D59" s="7" t="s">
        <v>68</v>
      </c>
    </row>
    <row r="60" spans="1:4" ht="12.75">
      <c r="A60" s="7" t="s">
        <v>69</v>
      </c>
      <c r="B60" s="7" t="s">
        <v>70</v>
      </c>
      <c r="C60" s="7" t="s">
        <v>71</v>
      </c>
      <c r="D60" s="7" t="s">
        <v>72</v>
      </c>
    </row>
    <row r="61" spans="1:4" ht="12.75">
      <c r="A61" s="7" t="s">
        <v>73</v>
      </c>
      <c r="B61" s="7" t="s">
        <v>74</v>
      </c>
      <c r="C61" s="7" t="s">
        <v>75</v>
      </c>
      <c r="D61" s="7" t="s">
        <v>76</v>
      </c>
    </row>
    <row r="62" spans="1:4" ht="12.75">
      <c r="A62" s="7" t="s">
        <v>77</v>
      </c>
      <c r="B62" s="7" t="s">
        <v>78</v>
      </c>
      <c r="C62" s="7" t="s">
        <v>79</v>
      </c>
      <c r="D62" s="7" t="s">
        <v>80</v>
      </c>
    </row>
    <row r="63" spans="1:4" ht="12.75">
      <c r="A63" s="7" t="s">
        <v>81</v>
      </c>
      <c r="B63" s="7" t="s">
        <v>82</v>
      </c>
      <c r="C63" s="7"/>
      <c r="D63" s="7"/>
    </row>
    <row r="64" spans="1:4" ht="12.75">
      <c r="A64" s="7"/>
      <c r="B64" s="7"/>
      <c r="C64" s="7"/>
      <c r="D64" s="7"/>
    </row>
    <row r="65" spans="1:4" ht="12.75">
      <c r="A65" s="7" t="s">
        <v>83</v>
      </c>
      <c r="B65" s="7"/>
      <c r="C65" s="7"/>
      <c r="D65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Q94"/>
  <sheetViews>
    <sheetView showGridLines="0" tabSelected="1" zoomScalePageLayoutView="0" workbookViewId="0" topLeftCell="B1">
      <selection activeCell="C1" sqref="C1"/>
    </sheetView>
  </sheetViews>
  <sheetFormatPr defaultColWidth="9.140625" defaultRowHeight="12.75"/>
  <cols>
    <col min="1" max="2" width="9.140625" style="1" customWidth="1"/>
    <col min="3" max="3" width="5.7109375" style="1" bestFit="1" customWidth="1"/>
    <col min="4" max="5" width="11.421875" style="1" bestFit="1" customWidth="1"/>
    <col min="6" max="8" width="9.140625" style="1" customWidth="1"/>
    <col min="9" max="9" width="14.7109375" style="1" customWidth="1"/>
    <col min="10" max="16384" width="9.140625" style="1" customWidth="1"/>
  </cols>
  <sheetData>
    <row r="1" ht="15.75">
      <c r="C1" s="15" t="s">
        <v>91</v>
      </c>
    </row>
    <row r="3" spans="2:14" ht="16.5">
      <c r="B3" s="17" t="s">
        <v>86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spans="3:5" ht="16.5">
      <c r="C22" s="2"/>
      <c r="D22" s="2"/>
      <c r="E22" s="2"/>
    </row>
    <row r="23" spans="3:11" ht="33">
      <c r="C23" s="12" t="s">
        <v>0</v>
      </c>
      <c r="D23" s="12" t="s">
        <v>2</v>
      </c>
      <c r="E23" s="12" t="s">
        <v>1</v>
      </c>
      <c r="F23" s="12" t="s">
        <v>13</v>
      </c>
      <c r="H23" s="3" t="s">
        <v>15</v>
      </c>
      <c r="I23" s="3" t="s">
        <v>16</v>
      </c>
      <c r="J23" s="3" t="s">
        <v>17</v>
      </c>
      <c r="K23" s="2" t="s">
        <v>85</v>
      </c>
    </row>
    <row r="24" spans="3:11" ht="15.75">
      <c r="C24" s="13" t="s">
        <v>3</v>
      </c>
      <c r="D24" s="13">
        <f>COUNTIF(H$24:H$43,$C24)</f>
        <v>2</v>
      </c>
      <c r="E24" s="13">
        <f>COUNTIF(I$24:I$43,$C24)</f>
        <v>1</v>
      </c>
      <c r="F24" s="13">
        <f>D24-E24</f>
        <v>1</v>
      </c>
      <c r="H24" s="1" t="s">
        <v>3</v>
      </c>
      <c r="I24" s="1" t="s">
        <v>5</v>
      </c>
      <c r="J24" s="1">
        <v>115</v>
      </c>
      <c r="K24" s="1" t="str">
        <f>H24&amp;I24</f>
        <v>AC</v>
      </c>
    </row>
    <row r="25" spans="3:11" ht="15.75">
      <c r="C25" s="13" t="s">
        <v>4</v>
      </c>
      <c r="D25" s="13">
        <f aca="true" t="shared" si="0" ref="D25:D34">COUNTIF(H$24:H$43,C25)</f>
        <v>2</v>
      </c>
      <c r="E25" s="13">
        <f aca="true" t="shared" si="1" ref="E25:E34">COUNTIF(I$24:I$43,$C25)</f>
        <v>2</v>
      </c>
      <c r="F25" s="13">
        <f>D25-E25</f>
        <v>0</v>
      </c>
      <c r="H25" s="1" t="s">
        <v>3</v>
      </c>
      <c r="I25" s="1" t="s">
        <v>8</v>
      </c>
      <c r="J25" s="1">
        <v>85</v>
      </c>
      <c r="K25" s="1" t="str">
        <f aca="true" t="shared" si="2" ref="K25:K43">H25&amp;I25</f>
        <v>AF</v>
      </c>
    </row>
    <row r="26" spans="3:11" ht="15.75">
      <c r="C26" s="13" t="s">
        <v>5</v>
      </c>
      <c r="D26" s="13">
        <f t="shared" si="0"/>
        <v>1</v>
      </c>
      <c r="E26" s="13">
        <f t="shared" si="1"/>
        <v>1</v>
      </c>
      <c r="F26" s="13">
        <f aca="true" t="shared" si="3" ref="F26:F34">D26-E26</f>
        <v>0</v>
      </c>
      <c r="H26" s="1" t="s">
        <v>4</v>
      </c>
      <c r="I26" s="1" t="s">
        <v>3</v>
      </c>
      <c r="J26" s="1">
        <v>105</v>
      </c>
      <c r="K26" s="1" t="str">
        <f t="shared" si="2"/>
        <v>BA</v>
      </c>
    </row>
    <row r="27" spans="3:11" ht="15.75">
      <c r="C27" s="13" t="s">
        <v>6</v>
      </c>
      <c r="D27" s="13">
        <f t="shared" si="0"/>
        <v>3</v>
      </c>
      <c r="E27" s="13">
        <f t="shared" si="1"/>
        <v>1</v>
      </c>
      <c r="F27" s="13">
        <f t="shared" si="3"/>
        <v>2</v>
      </c>
      <c r="H27" s="1" t="s">
        <v>4</v>
      </c>
      <c r="I27" s="1" t="s">
        <v>6</v>
      </c>
      <c r="J27" s="1">
        <v>100</v>
      </c>
      <c r="K27" s="1" t="str">
        <f t="shared" si="2"/>
        <v>BD</v>
      </c>
    </row>
    <row r="28" spans="3:11" ht="15.75">
      <c r="C28" s="13" t="s">
        <v>7</v>
      </c>
      <c r="D28" s="13">
        <f t="shared" si="0"/>
        <v>2</v>
      </c>
      <c r="E28" s="13">
        <f t="shared" si="1"/>
        <v>2</v>
      </c>
      <c r="F28" s="13">
        <f t="shared" si="3"/>
        <v>0</v>
      </c>
      <c r="H28" s="1" t="s">
        <v>5</v>
      </c>
      <c r="I28" s="1" t="s">
        <v>9</v>
      </c>
      <c r="J28" s="1">
        <v>95</v>
      </c>
      <c r="K28" s="1" t="str">
        <f t="shared" si="2"/>
        <v>CG</v>
      </c>
    </row>
    <row r="29" spans="3:11" ht="15.75">
      <c r="C29" s="13" t="s">
        <v>8</v>
      </c>
      <c r="D29" s="13">
        <f t="shared" si="0"/>
        <v>2</v>
      </c>
      <c r="E29" s="13">
        <f t="shared" si="1"/>
        <v>2</v>
      </c>
      <c r="F29" s="13">
        <f t="shared" si="3"/>
        <v>0</v>
      </c>
      <c r="H29" s="1" t="s">
        <v>6</v>
      </c>
      <c r="I29" s="1" t="s">
        <v>7</v>
      </c>
      <c r="J29" s="1">
        <v>80</v>
      </c>
      <c r="K29" s="1" t="str">
        <f t="shared" si="2"/>
        <v>DE</v>
      </c>
    </row>
    <row r="30" spans="3:11" ht="15.75">
      <c r="C30" s="13" t="s">
        <v>9</v>
      </c>
      <c r="D30" s="13">
        <f t="shared" si="0"/>
        <v>1</v>
      </c>
      <c r="E30" s="13">
        <f t="shared" si="1"/>
        <v>2</v>
      </c>
      <c r="F30" s="13">
        <f t="shared" si="3"/>
        <v>-1</v>
      </c>
      <c r="H30" s="1" t="s">
        <v>6</v>
      </c>
      <c r="I30" s="1" t="s">
        <v>10</v>
      </c>
      <c r="J30" s="1">
        <v>70</v>
      </c>
      <c r="K30" s="1" t="str">
        <f t="shared" si="2"/>
        <v>DH</v>
      </c>
    </row>
    <row r="31" spans="3:11" ht="15.75">
      <c r="C31" s="13" t="s">
        <v>10</v>
      </c>
      <c r="D31" s="13">
        <f t="shared" si="0"/>
        <v>2</v>
      </c>
      <c r="E31" s="13">
        <f t="shared" si="1"/>
        <v>2</v>
      </c>
      <c r="F31" s="13">
        <f t="shared" si="3"/>
        <v>0</v>
      </c>
      <c r="H31" s="1" t="s">
        <v>6</v>
      </c>
      <c r="I31" s="1" t="s">
        <v>14</v>
      </c>
      <c r="J31" s="1">
        <v>120</v>
      </c>
      <c r="K31" s="1" t="str">
        <f t="shared" si="2"/>
        <v>DK</v>
      </c>
    </row>
    <row r="32" spans="3:11" ht="15.75">
      <c r="C32" s="13" t="s">
        <v>11</v>
      </c>
      <c r="D32" s="13">
        <f t="shared" si="0"/>
        <v>2</v>
      </c>
      <c r="E32" s="13">
        <f t="shared" si="1"/>
        <v>3</v>
      </c>
      <c r="F32" s="13">
        <f t="shared" si="3"/>
        <v>-1</v>
      </c>
      <c r="H32" s="1" t="s">
        <v>7</v>
      </c>
      <c r="I32" s="1" t="s">
        <v>4</v>
      </c>
      <c r="J32" s="1">
        <v>95</v>
      </c>
      <c r="K32" s="1" t="str">
        <f t="shared" si="2"/>
        <v>EB</v>
      </c>
    </row>
    <row r="33" spans="3:11" ht="15.75">
      <c r="C33" s="13" t="s">
        <v>12</v>
      </c>
      <c r="D33" s="13">
        <f t="shared" si="0"/>
        <v>1</v>
      </c>
      <c r="E33" s="13">
        <f t="shared" si="1"/>
        <v>2</v>
      </c>
      <c r="F33" s="13">
        <f t="shared" si="3"/>
        <v>-1</v>
      </c>
      <c r="H33" s="1" t="s">
        <v>7</v>
      </c>
      <c r="I33" s="1" t="s">
        <v>8</v>
      </c>
      <c r="J33" s="1">
        <v>90</v>
      </c>
      <c r="K33" s="1" t="str">
        <f t="shared" si="2"/>
        <v>EF</v>
      </c>
    </row>
    <row r="34" spans="3:11" ht="15.75">
      <c r="C34" s="13" t="s">
        <v>14</v>
      </c>
      <c r="D34" s="13">
        <f t="shared" si="0"/>
        <v>2</v>
      </c>
      <c r="E34" s="13">
        <f t="shared" si="1"/>
        <v>2</v>
      </c>
      <c r="F34" s="13">
        <f t="shared" si="3"/>
        <v>0</v>
      </c>
      <c r="H34" s="1" t="s">
        <v>8</v>
      </c>
      <c r="I34" s="1" t="s">
        <v>4</v>
      </c>
      <c r="J34" s="1">
        <v>110</v>
      </c>
      <c r="K34" s="1" t="str">
        <f t="shared" si="2"/>
        <v>FB</v>
      </c>
    </row>
    <row r="35" spans="8:11" ht="15.75">
      <c r="H35" s="1" t="s">
        <v>8</v>
      </c>
      <c r="I35" s="1" t="s">
        <v>11</v>
      </c>
      <c r="J35" s="1">
        <v>130</v>
      </c>
      <c r="K35" s="1" t="str">
        <f t="shared" si="2"/>
        <v>FI</v>
      </c>
    </row>
    <row r="36" spans="4:11" ht="15.75">
      <c r="D36"/>
      <c r="E36"/>
      <c r="H36" s="1" t="s">
        <v>9</v>
      </c>
      <c r="I36" s="1" t="s">
        <v>11</v>
      </c>
      <c r="J36" s="1">
        <v>75</v>
      </c>
      <c r="K36" s="1" t="str">
        <f t="shared" si="2"/>
        <v>GI</v>
      </c>
    </row>
    <row r="37" spans="4:11" ht="15.75">
      <c r="D37"/>
      <c r="E37"/>
      <c r="H37" s="1" t="s">
        <v>10</v>
      </c>
      <c r="I37" s="1" t="s">
        <v>7</v>
      </c>
      <c r="J37" s="1">
        <v>75</v>
      </c>
      <c r="K37" s="1" t="str">
        <f t="shared" si="2"/>
        <v>HE</v>
      </c>
    </row>
    <row r="38" spans="8:11" ht="15.75">
      <c r="H38" s="1" t="s">
        <v>10</v>
      </c>
      <c r="I38" s="1" t="s">
        <v>11</v>
      </c>
      <c r="J38" s="1">
        <v>85</v>
      </c>
      <c r="K38" s="1" t="str">
        <f t="shared" si="2"/>
        <v>HI</v>
      </c>
    </row>
    <row r="39" spans="8:11" ht="15.75">
      <c r="H39" s="1" t="s">
        <v>11</v>
      </c>
      <c r="I39" s="1" t="s">
        <v>12</v>
      </c>
      <c r="J39" s="1">
        <v>110</v>
      </c>
      <c r="K39" s="1" t="str">
        <f t="shared" si="2"/>
        <v>IJ</v>
      </c>
    </row>
    <row r="40" spans="8:11" ht="15.75">
      <c r="H40" s="1" t="s">
        <v>11</v>
      </c>
      <c r="I40" s="1" t="s">
        <v>14</v>
      </c>
      <c r="J40" s="1">
        <v>140</v>
      </c>
      <c r="K40" s="1" t="str">
        <f t="shared" si="2"/>
        <v>IK</v>
      </c>
    </row>
    <row r="41" spans="8:11" ht="15.75">
      <c r="H41" s="1" t="s">
        <v>12</v>
      </c>
      <c r="I41" s="1" t="s">
        <v>9</v>
      </c>
      <c r="J41" s="1">
        <v>160</v>
      </c>
      <c r="K41" s="1" t="str">
        <f t="shared" si="2"/>
        <v>JG</v>
      </c>
    </row>
    <row r="42" spans="8:11" ht="15.75">
      <c r="H42" s="1" t="s">
        <v>14</v>
      </c>
      <c r="I42" s="1" t="s">
        <v>10</v>
      </c>
      <c r="J42" s="1">
        <v>75</v>
      </c>
      <c r="K42" s="1" t="str">
        <f t="shared" si="2"/>
        <v>KH</v>
      </c>
    </row>
    <row r="43" spans="8:17" ht="15.75">
      <c r="H43" s="1" t="s">
        <v>14</v>
      </c>
      <c r="I43" s="1" t="s">
        <v>12</v>
      </c>
      <c r="J43" s="1">
        <v>110</v>
      </c>
      <c r="K43" s="1" t="str">
        <f t="shared" si="2"/>
        <v>KJ</v>
      </c>
      <c r="P43"/>
      <c r="Q43"/>
    </row>
    <row r="44" spans="16:17" ht="15.75">
      <c r="P44"/>
      <c r="Q44"/>
    </row>
    <row r="45" spans="3:17" ht="16.5">
      <c r="C45" s="16" t="s">
        <v>18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P45"/>
      <c r="Q45"/>
    </row>
    <row r="46" spans="4:17" ht="16.5">
      <c r="D46" s="19" t="s">
        <v>20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P46"/>
      <c r="Q46"/>
    </row>
    <row r="47" spans="3:17" ht="16.5">
      <c r="C47" s="12" t="s">
        <v>19</v>
      </c>
      <c r="D47" s="13" t="s">
        <v>3</v>
      </c>
      <c r="E47" s="13" t="s">
        <v>4</v>
      </c>
      <c r="F47" s="13" t="s">
        <v>5</v>
      </c>
      <c r="G47" s="13" t="s">
        <v>6</v>
      </c>
      <c r="H47" s="13" t="s">
        <v>7</v>
      </c>
      <c r="I47" s="13" t="s">
        <v>8</v>
      </c>
      <c r="J47" s="13" t="s">
        <v>9</v>
      </c>
      <c r="K47" s="13" t="s">
        <v>10</v>
      </c>
      <c r="L47" s="13" t="s">
        <v>11</v>
      </c>
      <c r="M47" s="13" t="s">
        <v>12</v>
      </c>
      <c r="N47" s="13" t="s">
        <v>14</v>
      </c>
      <c r="P47"/>
      <c r="Q47"/>
    </row>
    <row r="48" spans="3:17" ht="15.75">
      <c r="C48" s="13" t="s">
        <v>3</v>
      </c>
      <c r="D48" s="14">
        <f aca="true" t="shared" si="4" ref="D48:D58">IF(ISNA(MATCH($C48&amp;D$47,$K$24:$K$43,0)),100000,LOOKUP($C48&amp;D$47,$K$24:$K$43,$J$24:$J$43))</f>
        <v>100000</v>
      </c>
      <c r="E48" s="14">
        <f aca="true" t="shared" si="5" ref="E48:N58">IF(ISNA(MATCH($C48&amp;E$47,$K$24:$K$43,0)),100000,LOOKUP($C48&amp;E$47,$K$24:$K$43,$J$24:$J$43))</f>
        <v>100000</v>
      </c>
      <c r="F48" s="14">
        <f t="shared" si="5"/>
        <v>115</v>
      </c>
      <c r="G48" s="14">
        <f t="shared" si="5"/>
        <v>100000</v>
      </c>
      <c r="H48" s="14">
        <f t="shared" si="5"/>
        <v>100000</v>
      </c>
      <c r="I48" s="14">
        <f t="shared" si="5"/>
        <v>85</v>
      </c>
      <c r="J48" s="14">
        <f t="shared" si="5"/>
        <v>100000</v>
      </c>
      <c r="K48" s="14">
        <f t="shared" si="5"/>
        <v>100000</v>
      </c>
      <c r="L48" s="14">
        <f t="shared" si="5"/>
        <v>100000</v>
      </c>
      <c r="M48" s="14">
        <f t="shared" si="5"/>
        <v>100000</v>
      </c>
      <c r="N48" s="14">
        <f t="shared" si="5"/>
        <v>100000</v>
      </c>
      <c r="P48"/>
      <c r="Q48"/>
    </row>
    <row r="49" spans="3:17" ht="15.75">
      <c r="C49" s="13" t="s">
        <v>4</v>
      </c>
      <c r="D49" s="14">
        <f t="shared" si="4"/>
        <v>105</v>
      </c>
      <c r="E49" s="14">
        <f t="shared" si="5"/>
        <v>100000</v>
      </c>
      <c r="F49" s="14">
        <f t="shared" si="5"/>
        <v>100000</v>
      </c>
      <c r="G49" s="14">
        <f t="shared" si="5"/>
        <v>100</v>
      </c>
      <c r="H49" s="14">
        <f t="shared" si="5"/>
        <v>100000</v>
      </c>
      <c r="I49" s="14">
        <f t="shared" si="5"/>
        <v>100000</v>
      </c>
      <c r="J49" s="14">
        <f t="shared" si="5"/>
        <v>100000</v>
      </c>
      <c r="K49" s="14">
        <f t="shared" si="5"/>
        <v>100000</v>
      </c>
      <c r="L49" s="14">
        <f t="shared" si="5"/>
        <v>100000</v>
      </c>
      <c r="M49" s="14">
        <f t="shared" si="5"/>
        <v>100000</v>
      </c>
      <c r="N49" s="14">
        <f t="shared" si="5"/>
        <v>100000</v>
      </c>
      <c r="P49"/>
      <c r="Q49"/>
    </row>
    <row r="50" spans="3:17" ht="15.75">
      <c r="C50" s="13" t="s">
        <v>5</v>
      </c>
      <c r="D50" s="14">
        <f t="shared" si="4"/>
        <v>100000</v>
      </c>
      <c r="E50" s="14">
        <f t="shared" si="5"/>
        <v>100000</v>
      </c>
      <c r="F50" s="14">
        <f t="shared" si="5"/>
        <v>100000</v>
      </c>
      <c r="G50" s="14">
        <f t="shared" si="5"/>
        <v>100000</v>
      </c>
      <c r="H50" s="14">
        <f t="shared" si="5"/>
        <v>100000</v>
      </c>
      <c r="I50" s="14">
        <f t="shared" si="5"/>
        <v>100000</v>
      </c>
      <c r="J50" s="14">
        <f t="shared" si="5"/>
        <v>95</v>
      </c>
      <c r="K50" s="14">
        <f t="shared" si="5"/>
        <v>100000</v>
      </c>
      <c r="L50" s="14">
        <f t="shared" si="5"/>
        <v>100000</v>
      </c>
      <c r="M50" s="14">
        <f t="shared" si="5"/>
        <v>100000</v>
      </c>
      <c r="N50" s="14">
        <f t="shared" si="5"/>
        <v>100000</v>
      </c>
      <c r="P50"/>
      <c r="Q50"/>
    </row>
    <row r="51" spans="3:17" ht="15.75">
      <c r="C51" s="13" t="s">
        <v>6</v>
      </c>
      <c r="D51" s="14">
        <f t="shared" si="4"/>
        <v>100000</v>
      </c>
      <c r="E51" s="14">
        <f t="shared" si="5"/>
        <v>100000</v>
      </c>
      <c r="F51" s="14">
        <f t="shared" si="5"/>
        <v>100000</v>
      </c>
      <c r="G51" s="14">
        <f t="shared" si="5"/>
        <v>100000</v>
      </c>
      <c r="H51" s="14">
        <f t="shared" si="5"/>
        <v>80</v>
      </c>
      <c r="I51" s="14">
        <f t="shared" si="5"/>
        <v>100000</v>
      </c>
      <c r="J51" s="14">
        <f t="shared" si="5"/>
        <v>100000</v>
      </c>
      <c r="K51" s="14">
        <f t="shared" si="5"/>
        <v>70</v>
      </c>
      <c r="L51" s="14">
        <f t="shared" si="5"/>
        <v>100000</v>
      </c>
      <c r="M51" s="14">
        <f t="shared" si="5"/>
        <v>100000</v>
      </c>
      <c r="N51" s="14">
        <f t="shared" si="5"/>
        <v>120</v>
      </c>
      <c r="P51"/>
      <c r="Q51"/>
    </row>
    <row r="52" spans="3:17" ht="15.75">
      <c r="C52" s="13" t="s">
        <v>7</v>
      </c>
      <c r="D52" s="14">
        <f t="shared" si="4"/>
        <v>100000</v>
      </c>
      <c r="E52" s="14">
        <f t="shared" si="5"/>
        <v>95</v>
      </c>
      <c r="F52" s="14">
        <f t="shared" si="5"/>
        <v>100000</v>
      </c>
      <c r="G52" s="14">
        <f t="shared" si="5"/>
        <v>100000</v>
      </c>
      <c r="H52" s="14">
        <f t="shared" si="5"/>
        <v>100000</v>
      </c>
      <c r="I52" s="14">
        <f t="shared" si="5"/>
        <v>90</v>
      </c>
      <c r="J52" s="14">
        <f t="shared" si="5"/>
        <v>100000</v>
      </c>
      <c r="K52" s="14">
        <f t="shared" si="5"/>
        <v>100000</v>
      </c>
      <c r="L52" s="14">
        <f t="shared" si="5"/>
        <v>100000</v>
      </c>
      <c r="M52" s="14">
        <f t="shared" si="5"/>
        <v>100000</v>
      </c>
      <c r="N52" s="14">
        <f t="shared" si="5"/>
        <v>100000</v>
      </c>
      <c r="P52"/>
      <c r="Q52"/>
    </row>
    <row r="53" spans="3:17" ht="15.75">
      <c r="C53" s="13" t="s">
        <v>8</v>
      </c>
      <c r="D53" s="14">
        <f t="shared" si="4"/>
        <v>100000</v>
      </c>
      <c r="E53" s="14">
        <f t="shared" si="5"/>
        <v>110</v>
      </c>
      <c r="F53" s="14">
        <f t="shared" si="5"/>
        <v>100000</v>
      </c>
      <c r="G53" s="14">
        <f t="shared" si="5"/>
        <v>100000</v>
      </c>
      <c r="H53" s="14">
        <f t="shared" si="5"/>
        <v>100000</v>
      </c>
      <c r="I53" s="14">
        <f t="shared" si="5"/>
        <v>100000</v>
      </c>
      <c r="J53" s="14">
        <f t="shared" si="5"/>
        <v>100000</v>
      </c>
      <c r="K53" s="14">
        <f t="shared" si="5"/>
        <v>100000</v>
      </c>
      <c r="L53" s="14">
        <f t="shared" si="5"/>
        <v>130</v>
      </c>
      <c r="M53" s="14">
        <f t="shared" si="5"/>
        <v>100000</v>
      </c>
      <c r="N53" s="14">
        <f t="shared" si="5"/>
        <v>100000</v>
      </c>
      <c r="P53"/>
      <c r="Q53"/>
    </row>
    <row r="54" spans="3:17" ht="15.75">
      <c r="C54" s="13" t="s">
        <v>9</v>
      </c>
      <c r="D54" s="14">
        <f t="shared" si="4"/>
        <v>100000</v>
      </c>
      <c r="E54" s="14">
        <f t="shared" si="5"/>
        <v>100000</v>
      </c>
      <c r="F54" s="14">
        <f t="shared" si="5"/>
        <v>100000</v>
      </c>
      <c r="G54" s="14">
        <f t="shared" si="5"/>
        <v>100000</v>
      </c>
      <c r="H54" s="14">
        <f t="shared" si="5"/>
        <v>100000</v>
      </c>
      <c r="I54" s="14">
        <f t="shared" si="5"/>
        <v>100000</v>
      </c>
      <c r="J54" s="14">
        <f t="shared" si="5"/>
        <v>100000</v>
      </c>
      <c r="K54" s="14">
        <f t="shared" si="5"/>
        <v>100000</v>
      </c>
      <c r="L54" s="14">
        <f t="shared" si="5"/>
        <v>75</v>
      </c>
      <c r="M54" s="14">
        <f t="shared" si="5"/>
        <v>100000</v>
      </c>
      <c r="N54" s="14">
        <f t="shared" si="5"/>
        <v>100000</v>
      </c>
      <c r="P54"/>
      <c r="Q54"/>
    </row>
    <row r="55" spans="3:17" ht="15.75">
      <c r="C55" s="13" t="s">
        <v>10</v>
      </c>
      <c r="D55" s="14">
        <f t="shared" si="4"/>
        <v>100000</v>
      </c>
      <c r="E55" s="14">
        <f t="shared" si="5"/>
        <v>100000</v>
      </c>
      <c r="F55" s="14">
        <f t="shared" si="5"/>
        <v>100000</v>
      </c>
      <c r="G55" s="14">
        <f t="shared" si="5"/>
        <v>100000</v>
      </c>
      <c r="H55" s="14">
        <f t="shared" si="5"/>
        <v>75</v>
      </c>
      <c r="I55" s="14">
        <f t="shared" si="5"/>
        <v>100000</v>
      </c>
      <c r="J55" s="14">
        <f t="shared" si="5"/>
        <v>100000</v>
      </c>
      <c r="K55" s="14">
        <f t="shared" si="5"/>
        <v>100000</v>
      </c>
      <c r="L55" s="14">
        <f t="shared" si="5"/>
        <v>85</v>
      </c>
      <c r="M55" s="14">
        <f t="shared" si="5"/>
        <v>100000</v>
      </c>
      <c r="N55" s="14">
        <f t="shared" si="5"/>
        <v>100000</v>
      </c>
      <c r="P55"/>
      <c r="Q55"/>
    </row>
    <row r="56" spans="3:17" ht="15.75">
      <c r="C56" s="13" t="s">
        <v>11</v>
      </c>
      <c r="D56" s="14">
        <f t="shared" si="4"/>
        <v>100000</v>
      </c>
      <c r="E56" s="14">
        <f t="shared" si="5"/>
        <v>100000</v>
      </c>
      <c r="F56" s="14">
        <f t="shared" si="5"/>
        <v>100000</v>
      </c>
      <c r="G56" s="14">
        <f t="shared" si="5"/>
        <v>100000</v>
      </c>
      <c r="H56" s="14">
        <f t="shared" si="5"/>
        <v>100000</v>
      </c>
      <c r="I56" s="14">
        <f t="shared" si="5"/>
        <v>100000</v>
      </c>
      <c r="J56" s="14">
        <f t="shared" si="5"/>
        <v>100000</v>
      </c>
      <c r="K56" s="14">
        <f t="shared" si="5"/>
        <v>100000</v>
      </c>
      <c r="L56" s="14">
        <f t="shared" si="5"/>
        <v>100000</v>
      </c>
      <c r="M56" s="14">
        <f t="shared" si="5"/>
        <v>110</v>
      </c>
      <c r="N56" s="14">
        <f t="shared" si="5"/>
        <v>140</v>
      </c>
      <c r="P56"/>
      <c r="Q56"/>
    </row>
    <row r="57" spans="3:17" ht="15.75">
      <c r="C57" s="13" t="s">
        <v>12</v>
      </c>
      <c r="D57" s="14">
        <f t="shared" si="4"/>
        <v>100000</v>
      </c>
      <c r="E57" s="14">
        <f t="shared" si="5"/>
        <v>100000</v>
      </c>
      <c r="F57" s="14">
        <f t="shared" si="5"/>
        <v>100000</v>
      </c>
      <c r="G57" s="14">
        <f t="shared" si="5"/>
        <v>100000</v>
      </c>
      <c r="H57" s="14">
        <f t="shared" si="5"/>
        <v>100000</v>
      </c>
      <c r="I57" s="14">
        <f t="shared" si="5"/>
        <v>100000</v>
      </c>
      <c r="J57" s="14">
        <f t="shared" si="5"/>
        <v>160</v>
      </c>
      <c r="K57" s="14">
        <f t="shared" si="5"/>
        <v>100000</v>
      </c>
      <c r="L57" s="14">
        <f t="shared" si="5"/>
        <v>100000</v>
      </c>
      <c r="M57" s="14">
        <f t="shared" si="5"/>
        <v>100000</v>
      </c>
      <c r="N57" s="14">
        <f t="shared" si="5"/>
        <v>100000</v>
      </c>
      <c r="P57"/>
      <c r="Q57"/>
    </row>
    <row r="58" spans="3:17" ht="15.75">
      <c r="C58" s="13" t="s">
        <v>14</v>
      </c>
      <c r="D58" s="14">
        <f t="shared" si="4"/>
        <v>100000</v>
      </c>
      <c r="E58" s="14">
        <f t="shared" si="5"/>
        <v>100000</v>
      </c>
      <c r="F58" s="14">
        <f t="shared" si="5"/>
        <v>100000</v>
      </c>
      <c r="G58" s="14">
        <f t="shared" si="5"/>
        <v>100000</v>
      </c>
      <c r="H58" s="14">
        <f t="shared" si="5"/>
        <v>100000</v>
      </c>
      <c r="I58" s="14">
        <f t="shared" si="5"/>
        <v>100000</v>
      </c>
      <c r="J58" s="14">
        <f t="shared" si="5"/>
        <v>100000</v>
      </c>
      <c r="K58" s="14">
        <f t="shared" si="5"/>
        <v>75</v>
      </c>
      <c r="L58" s="14">
        <f t="shared" si="5"/>
        <v>100000</v>
      </c>
      <c r="M58" s="14">
        <f t="shared" si="5"/>
        <v>110</v>
      </c>
      <c r="N58" s="14">
        <f t="shared" si="5"/>
        <v>100000</v>
      </c>
      <c r="P58"/>
      <c r="Q58"/>
    </row>
    <row r="59" spans="16:17" ht="15.75">
      <c r="P59"/>
      <c r="Q59"/>
    </row>
    <row r="60" spans="3:15" ht="16.5">
      <c r="C60" s="17" t="s">
        <v>87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2" spans="3:14" ht="16.5">
      <c r="C62" s="16" t="s">
        <v>21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3:14" ht="16.5">
      <c r="C63" s="12" t="s">
        <v>19</v>
      </c>
      <c r="D63" s="13" t="s">
        <v>3</v>
      </c>
      <c r="E63" s="13" t="s">
        <v>4</v>
      </c>
      <c r="F63" s="13" t="s">
        <v>5</v>
      </c>
      <c r="G63" s="13" t="s">
        <v>6</v>
      </c>
      <c r="H63" s="13" t="s">
        <v>7</v>
      </c>
      <c r="I63" s="13" t="s">
        <v>8</v>
      </c>
      <c r="J63" s="13" t="s">
        <v>9</v>
      </c>
      <c r="K63" s="13" t="s">
        <v>10</v>
      </c>
      <c r="L63" s="13" t="s">
        <v>11</v>
      </c>
      <c r="M63" s="13" t="s">
        <v>12</v>
      </c>
      <c r="N63" s="13" t="s">
        <v>14</v>
      </c>
    </row>
    <row r="64" spans="3:14" ht="15.75">
      <c r="C64" s="13" t="s">
        <v>3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</row>
    <row r="65" spans="3:14" ht="15.75">
      <c r="C65" s="13" t="s">
        <v>4</v>
      </c>
      <c r="D65" s="11">
        <v>1</v>
      </c>
      <c r="E65" s="11">
        <v>0</v>
      </c>
      <c r="F65" s="11">
        <v>0</v>
      </c>
      <c r="G65" s="11">
        <v>2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</row>
    <row r="66" spans="3:14" ht="15.75">
      <c r="C66" s="13" t="s">
        <v>5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</row>
    <row r="67" spans="3:14" ht="15.75">
      <c r="C67" s="13" t="s">
        <v>6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</row>
    <row r="68" spans="3:14" ht="15.75">
      <c r="C68" s="13" t="s">
        <v>7</v>
      </c>
      <c r="D68" s="11">
        <v>0</v>
      </c>
      <c r="E68" s="11">
        <v>3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</row>
    <row r="69" spans="3:14" ht="15.75">
      <c r="C69" s="13" t="s">
        <v>8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</row>
    <row r="70" spans="3:14" ht="15.75">
      <c r="C70" s="13" t="s">
        <v>9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2</v>
      </c>
      <c r="M70" s="11">
        <v>0</v>
      </c>
      <c r="N70" s="11">
        <v>0</v>
      </c>
    </row>
    <row r="71" spans="3:14" ht="15.75">
      <c r="C71" s="13" t="s">
        <v>10</v>
      </c>
      <c r="D71" s="11">
        <v>0</v>
      </c>
      <c r="E71" s="11">
        <v>0</v>
      </c>
      <c r="F71" s="11">
        <v>0</v>
      </c>
      <c r="G71" s="11">
        <v>0</v>
      </c>
      <c r="H71" s="11">
        <v>3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</row>
    <row r="72" spans="3:14" ht="15.75">
      <c r="C72" s="13" t="s">
        <v>11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3</v>
      </c>
    </row>
    <row r="73" spans="3:14" ht="15.75">
      <c r="C73" s="13" t="s">
        <v>12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1</v>
      </c>
      <c r="K73" s="11">
        <v>0</v>
      </c>
      <c r="L73" s="11">
        <v>0</v>
      </c>
      <c r="M73" s="11">
        <v>0</v>
      </c>
      <c r="N73" s="11">
        <v>0</v>
      </c>
    </row>
    <row r="74" spans="3:14" ht="15.75">
      <c r="C74" s="13" t="s">
        <v>14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3</v>
      </c>
      <c r="L74" s="11">
        <v>0</v>
      </c>
      <c r="M74" s="11">
        <v>0</v>
      </c>
      <c r="N74" s="11">
        <v>0</v>
      </c>
    </row>
    <row r="77" spans="3:14" ht="16.5">
      <c r="C77" s="18" t="s">
        <v>88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9" spans="3:6" ht="15.75">
      <c r="C79" s="4" t="s">
        <v>22</v>
      </c>
      <c r="F79" s="5">
        <f>SUMPRODUCT(D64:N74,D48:N58)</f>
        <v>1770</v>
      </c>
    </row>
    <row r="81" spans="3:14" ht="16.5">
      <c r="C81" s="18" t="s">
        <v>89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3" spans="3:8" ht="15.75">
      <c r="C83" s="1" t="s">
        <v>0</v>
      </c>
      <c r="D83" s="1" t="s">
        <v>23</v>
      </c>
      <c r="E83" s="1" t="s">
        <v>24</v>
      </c>
      <c r="F83" s="1" t="s">
        <v>25</v>
      </c>
      <c r="H83" s="1" t="s">
        <v>90</v>
      </c>
    </row>
    <row r="84" spans="3:8" ht="15.75">
      <c r="C84" s="13" t="s">
        <v>3</v>
      </c>
      <c r="D84" s="1">
        <f>SUM(D64:D74)</f>
        <v>1</v>
      </c>
      <c r="E84" s="1">
        <f>SUM(D64:N64)</f>
        <v>0</v>
      </c>
      <c r="F84" s="1">
        <f>D84-E84</f>
        <v>1</v>
      </c>
      <c r="G84" s="6" t="str">
        <f>[1]!WB(F84,"=",H84)</f>
        <v>=</v>
      </c>
      <c r="H84" s="1">
        <f aca="true" t="shared" si="6" ref="H84:H94">F24</f>
        <v>1</v>
      </c>
    </row>
    <row r="85" spans="3:8" ht="15.75">
      <c r="C85" s="13" t="s">
        <v>4</v>
      </c>
      <c r="D85" s="1">
        <f>SUM(E64:E74)</f>
        <v>3</v>
      </c>
      <c r="E85" s="1">
        <f aca="true" t="shared" si="7" ref="E85:E94">SUM(D65:N65)</f>
        <v>3</v>
      </c>
      <c r="F85" s="1">
        <f aca="true" t="shared" si="8" ref="F85:F94">D85-E85</f>
        <v>0</v>
      </c>
      <c r="G85" s="6" t="str">
        <f>[1]!WB(F85,"=",H85)</f>
        <v>=</v>
      </c>
      <c r="H85" s="1">
        <f t="shared" si="6"/>
        <v>0</v>
      </c>
    </row>
    <row r="86" spans="3:8" ht="15.75">
      <c r="C86" s="13" t="s">
        <v>5</v>
      </c>
      <c r="D86" s="1">
        <f>SUM(F64:F74)</f>
        <v>0</v>
      </c>
      <c r="E86" s="1">
        <f t="shared" si="7"/>
        <v>0</v>
      </c>
      <c r="F86" s="1">
        <f t="shared" si="8"/>
        <v>0</v>
      </c>
      <c r="G86" s="6" t="str">
        <f>[1]!WB(F86,"=",H86)</f>
        <v>=</v>
      </c>
      <c r="H86" s="1">
        <f t="shared" si="6"/>
        <v>0</v>
      </c>
    </row>
    <row r="87" spans="3:8" ht="15.75">
      <c r="C87" s="13" t="s">
        <v>6</v>
      </c>
      <c r="D87" s="1">
        <f>SUM(G64:G74)</f>
        <v>2</v>
      </c>
      <c r="E87" s="1">
        <f t="shared" si="7"/>
        <v>0</v>
      </c>
      <c r="F87" s="1">
        <f t="shared" si="8"/>
        <v>2</v>
      </c>
      <c r="G87" s="6" t="str">
        <f>[1]!WB(F87,"=",H87)</f>
        <v>=</v>
      </c>
      <c r="H87" s="1">
        <f t="shared" si="6"/>
        <v>2</v>
      </c>
    </row>
    <row r="88" spans="3:8" ht="15.75">
      <c r="C88" s="13" t="s">
        <v>7</v>
      </c>
      <c r="D88" s="1">
        <f>SUM(H64:H74)</f>
        <v>3</v>
      </c>
      <c r="E88" s="1">
        <f t="shared" si="7"/>
        <v>3</v>
      </c>
      <c r="F88" s="1">
        <f t="shared" si="8"/>
        <v>0</v>
      </c>
      <c r="G88" s="6" t="str">
        <f>[1]!WB(F88,"=",H88)</f>
        <v>=</v>
      </c>
      <c r="H88" s="1">
        <f t="shared" si="6"/>
        <v>0</v>
      </c>
    </row>
    <row r="89" spans="3:8" ht="15.75">
      <c r="C89" s="13" t="s">
        <v>8</v>
      </c>
      <c r="D89" s="1">
        <f>SUM(I64:I74)</f>
        <v>0</v>
      </c>
      <c r="E89" s="1">
        <f t="shared" si="7"/>
        <v>0</v>
      </c>
      <c r="F89" s="1">
        <f t="shared" si="8"/>
        <v>0</v>
      </c>
      <c r="G89" s="6" t="str">
        <f>[1]!WB(F89,"=",H89)</f>
        <v>=</v>
      </c>
      <c r="H89" s="1">
        <f t="shared" si="6"/>
        <v>0</v>
      </c>
    </row>
    <row r="90" spans="3:8" ht="15.75">
      <c r="C90" s="13" t="s">
        <v>9</v>
      </c>
      <c r="D90" s="1">
        <f>SUM(J64:J74)</f>
        <v>1</v>
      </c>
      <c r="E90" s="1">
        <f t="shared" si="7"/>
        <v>2</v>
      </c>
      <c r="F90" s="1">
        <f t="shared" si="8"/>
        <v>-1</v>
      </c>
      <c r="G90" s="6" t="str">
        <f>[1]!WB(F90,"=",H90)</f>
        <v>=</v>
      </c>
      <c r="H90" s="1">
        <f t="shared" si="6"/>
        <v>-1</v>
      </c>
    </row>
    <row r="91" spans="3:8" ht="15.75">
      <c r="C91" s="13" t="s">
        <v>10</v>
      </c>
      <c r="D91" s="1">
        <f>SUM(K64:K74)</f>
        <v>3</v>
      </c>
      <c r="E91" s="1">
        <f t="shared" si="7"/>
        <v>3</v>
      </c>
      <c r="F91" s="1">
        <f t="shared" si="8"/>
        <v>0</v>
      </c>
      <c r="G91" s="6" t="str">
        <f>[1]!WB(F91,"=",H91)</f>
        <v>=</v>
      </c>
      <c r="H91" s="1">
        <f t="shared" si="6"/>
        <v>0</v>
      </c>
    </row>
    <row r="92" spans="3:8" ht="15.75">
      <c r="C92" s="13" t="s">
        <v>11</v>
      </c>
      <c r="D92" s="1">
        <f>SUM(L64:L74)</f>
        <v>2</v>
      </c>
      <c r="E92" s="1">
        <f t="shared" si="7"/>
        <v>3</v>
      </c>
      <c r="F92" s="1">
        <f t="shared" si="8"/>
        <v>-1</v>
      </c>
      <c r="G92" s="6" t="str">
        <f>[1]!WB(F92,"=",H92)</f>
        <v>=</v>
      </c>
      <c r="H92" s="1">
        <f t="shared" si="6"/>
        <v>-1</v>
      </c>
    </row>
    <row r="93" spans="3:8" ht="15.75">
      <c r="C93" s="13" t="s">
        <v>12</v>
      </c>
      <c r="D93" s="1">
        <f>SUM(M64:M74)</f>
        <v>0</v>
      </c>
      <c r="E93" s="1">
        <f t="shared" si="7"/>
        <v>1</v>
      </c>
      <c r="F93" s="1">
        <f t="shared" si="8"/>
        <v>-1</v>
      </c>
      <c r="G93" s="6" t="str">
        <f>[1]!WB(F93,"=",H93)</f>
        <v>=</v>
      </c>
      <c r="H93" s="1">
        <f t="shared" si="6"/>
        <v>-1</v>
      </c>
    </row>
    <row r="94" spans="3:8" ht="15.75">
      <c r="C94" s="13" t="s">
        <v>14</v>
      </c>
      <c r="D94" s="1">
        <f>SUM(N64:N74)</f>
        <v>3</v>
      </c>
      <c r="E94" s="1">
        <f t="shared" si="7"/>
        <v>3</v>
      </c>
      <c r="F94" s="1">
        <f t="shared" si="8"/>
        <v>0</v>
      </c>
      <c r="G94" s="6" t="str">
        <f>[1]!WB(F94,"=",H94)</f>
        <v>=</v>
      </c>
      <c r="H94" s="1">
        <f t="shared" si="6"/>
        <v>0</v>
      </c>
    </row>
  </sheetData>
  <sheetProtection/>
  <mergeCells count="7">
    <mergeCell ref="C45:N45"/>
    <mergeCell ref="B3:N3"/>
    <mergeCell ref="C60:O60"/>
    <mergeCell ref="C62:N62"/>
    <mergeCell ref="C77:N77"/>
    <mergeCell ref="C81:N81"/>
    <mergeCell ref="D46:N46"/>
  </mergeCells>
  <conditionalFormatting sqref="P60:Q65536 P1:Q42 D38:E65536 D2:E35 F2:N65536 B2:C65536 R1:IV65536 O1:O65536 A1:A6553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S. Daskin</dc:creator>
  <cp:keywords/>
  <dc:description/>
  <cp:lastModifiedBy>Mark S. Daskin</cp:lastModifiedBy>
  <dcterms:created xsi:type="dcterms:W3CDTF">2005-02-17T02:57:59Z</dcterms:created>
  <dcterms:modified xsi:type="dcterms:W3CDTF">2010-07-20T15:47:52Z</dcterms:modified>
  <cp:category/>
  <cp:version/>
  <cp:contentType/>
  <cp:contentStatus/>
</cp:coreProperties>
</file>