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3" i="1" l="1"/>
  <c r="C9" i="1"/>
  <c r="C10" i="1" s="1"/>
  <c r="C17" i="1" l="1"/>
  <c r="C28" i="1" s="1"/>
  <c r="C19" i="1" l="1"/>
  <c r="C20" i="1" s="1"/>
  <c r="C18" i="1"/>
  <c r="C26" i="1" l="1"/>
  <c r="C27" i="1" s="1"/>
  <c r="C29" i="1" s="1"/>
  <c r="C33" i="1" l="1"/>
  <c r="C39" i="1" s="1"/>
  <c r="C30" i="1"/>
  <c r="C36" i="1" l="1"/>
</calcChain>
</file>

<file path=xl/sharedStrings.xml><?xml version="1.0" encoding="utf-8"?>
<sst xmlns="http://schemas.openxmlformats.org/spreadsheetml/2006/main" count="34" uniqueCount="34">
  <si>
    <t>% depressed</t>
  </si>
  <si>
    <t>Number depressed</t>
  </si>
  <si>
    <t>Number nondepressed</t>
  </si>
  <si>
    <t>Drop-out % (per yr), all students</t>
  </si>
  <si>
    <t>Drop-out % (per yr), depressed</t>
  </si>
  <si>
    <t>Drop-out % (per yr), non-depressed</t>
  </si>
  <si>
    <t>Number drop-outs (per yr), depressed</t>
  </si>
  <si>
    <t>Number drop-outs (per yr), nondepressed</t>
  </si>
  <si>
    <t>Number drop-outs (per yr), all students</t>
  </si>
  <si>
    <t>Number drop-outs averted, due to program/services</t>
  </si>
  <si>
    <t>Added years of persistence/retention per averted drop-out</t>
  </si>
  <si>
    <t>Total added years of persistence/retention</t>
  </si>
  <si>
    <t>Added institutional revenue (tuition) per added year of persistence/retention</t>
  </si>
  <si>
    <t>Total additional revenue for institution</t>
  </si>
  <si>
    <t>Added lifetime earnings per year of college education (present discounted value)</t>
  </si>
  <si>
    <t>Total additional lifetime earnings for students (increased productivity)</t>
  </si>
  <si>
    <t>Impact of hypothetical program/services</t>
  </si>
  <si>
    <t>Average reduction in PHQ-9 depression score due to program/services (10=large effect, 5=medium effect)</t>
  </si>
  <si>
    <t>Numbers in yellow highlighted cells can be customized to your institution's context; other cells contain automatic calculations and should be left as they are.</t>
  </si>
  <si>
    <t>Eisenberg, D., Golberstein, E., Hunt, J. (2009). Mental Health and Academic Success in College. B.E. Journal of Economic Analysis &amp; Policy 9(1) (Contributions): Article 40.</t>
  </si>
  <si>
    <t>Based on reference below:</t>
  </si>
  <si>
    <t>"Return-on-investment" calculator for mental health (depression) program/services, customizable to your institution</t>
  </si>
  <si>
    <t>Note: 0.6 is approximate ratio from study at University of Michigan</t>
  </si>
  <si>
    <t>Note: an average reduction of 3-5 PHQ points is comparable to effect sizes in meta-analyses of depression treatment</t>
  </si>
  <si>
    <t>Note: this is a crude assumption; there is no way to be certain about this parameter with available data.</t>
  </si>
  <si>
    <t>Note: to calculate the true net budgetary impact, one would probably use a number lower than full tuition, to account for several factors: a) a retained student uses campus resources; b) to some extent, lost tuition dollars from drop-outs may be replaced by admitting more new students; c) on average students pay less than full tuition (due to scholarships and financial aid)</t>
  </si>
  <si>
    <t>Note: based on calculations from Current Populaton Survey and assuming 3% per year discounting of future earnings</t>
  </si>
  <si>
    <t>Number of depressed students benefiting from hypothetical program/services</t>
  </si>
  <si>
    <t>Previous number drop-outs (per yr) among these students, w/o program/services</t>
  </si>
  <si>
    <t>New drop-out % (per yr), overall institution</t>
  </si>
  <si>
    <t>Student population</t>
  </si>
  <si>
    <t>Relative risk of dropping out, nondepressed versus depressed (ratio)</t>
  </si>
  <si>
    <t>New drop-out % (per yr), among students benefiting from program/services</t>
  </si>
  <si>
    <t>New number drop-outs (per yr), among students benefiting from program/services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</si>
</sst>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9" fontId="0" fillId="2" borderId="0" xfId="2" applyFont="1" applyFill="1"/>
    <xf numFmtId="0" fontId="0" fillId="0" borderId="0" xfId="2" applyNumberFormat="1" applyFont="1"/>
    <xf numFmtId="0" fontId="0" fillId="2" borderId="0" xfId="2" applyNumberFormat="1" applyFont="1" applyFill="1"/>
    <xf numFmtId="0" fontId="2" fillId="0" borderId="0" xfId="0" applyFont="1"/>
    <xf numFmtId="164" fontId="0" fillId="2" borderId="0" xfId="1" applyNumberFormat="1" applyFont="1" applyFill="1"/>
    <xf numFmtId="164" fontId="0" fillId="0" borderId="0" xfId="0" applyNumberFormat="1" applyBorder="1"/>
    <xf numFmtId="6" fontId="0" fillId="2" borderId="0" xfId="0" applyNumberFormat="1" applyFill="1"/>
    <xf numFmtId="0" fontId="3" fillId="0" borderId="0" xfId="0" applyFont="1"/>
    <xf numFmtId="0" fontId="5" fillId="0" borderId="0" xfId="3" applyFont="1" applyAlignment="1">
      <alignment vertical="center" readingOrder="1"/>
    </xf>
    <xf numFmtId="9" fontId="0" fillId="2" borderId="0" xfId="0" applyNumberFormat="1" applyFill="1"/>
    <xf numFmtId="0" fontId="0" fillId="0" borderId="0" xfId="0" applyAlignment="1"/>
    <xf numFmtId="0" fontId="2" fillId="0" borderId="0" xfId="0" applyFont="1" applyAlignment="1"/>
    <xf numFmtId="165" fontId="0" fillId="0" borderId="0" xfId="2" applyNumberFormat="1" applyFont="1"/>
    <xf numFmtId="0" fontId="2" fillId="3" borderId="0" xfId="0" applyFont="1" applyFill="1"/>
    <xf numFmtId="164" fontId="2" fillId="3" borderId="1" xfId="0" applyNumberFormat="1" applyFont="1" applyFill="1" applyBorder="1"/>
    <xf numFmtId="6" fontId="2" fillId="3" borderId="1" xfId="0" applyNumberFormat="1" applyFont="1" applyFill="1" applyBorder="1"/>
    <xf numFmtId="0" fontId="2" fillId="3" borderId="1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press.com/bejeap/vol9/iss1/art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B16" workbookViewId="0">
      <selection activeCell="B42" sqref="B42"/>
    </sheetView>
  </sheetViews>
  <sheetFormatPr defaultRowHeight="15" x14ac:dyDescent="0.25"/>
  <cols>
    <col min="2" max="2" width="72.28515625" customWidth="1"/>
    <col min="3" max="3" width="11.5703125" bestFit="1" customWidth="1"/>
  </cols>
  <sheetData>
    <row r="1" spans="2:5" x14ac:dyDescent="0.25">
      <c r="B1" s="13" t="s">
        <v>21</v>
      </c>
      <c r="C1" s="12"/>
      <c r="D1" s="12"/>
      <c r="E1" s="12"/>
    </row>
    <row r="2" spans="2:5" x14ac:dyDescent="0.25">
      <c r="B2" t="s">
        <v>20</v>
      </c>
    </row>
    <row r="3" spans="2:5" x14ac:dyDescent="0.25">
      <c r="B3" s="10" t="s">
        <v>19</v>
      </c>
    </row>
    <row r="4" spans="2:5" x14ac:dyDescent="0.25">
      <c r="B4" s="9" t="s">
        <v>18</v>
      </c>
    </row>
    <row r="6" spans="2:5" x14ac:dyDescent="0.25">
      <c r="B6" t="s">
        <v>30</v>
      </c>
      <c r="C6" s="1">
        <v>10000</v>
      </c>
    </row>
    <row r="8" spans="2:5" x14ac:dyDescent="0.25">
      <c r="B8" t="s">
        <v>0</v>
      </c>
      <c r="C8" s="2">
        <v>0.1</v>
      </c>
    </row>
    <row r="9" spans="2:5" x14ac:dyDescent="0.25">
      <c r="B9" t="s">
        <v>1</v>
      </c>
      <c r="C9">
        <f>C6*C8</f>
        <v>1000</v>
      </c>
    </row>
    <row r="10" spans="2:5" x14ac:dyDescent="0.25">
      <c r="B10" t="s">
        <v>2</v>
      </c>
      <c r="C10">
        <f>C6-C9</f>
        <v>9000</v>
      </c>
    </row>
    <row r="12" spans="2:5" x14ac:dyDescent="0.25">
      <c r="B12" t="s">
        <v>3</v>
      </c>
      <c r="C12" s="11">
        <v>0.2</v>
      </c>
    </row>
    <row r="13" spans="2:5" x14ac:dyDescent="0.25">
      <c r="B13" t="s">
        <v>8</v>
      </c>
      <c r="C13" s="3">
        <f>C6*C12</f>
        <v>2000</v>
      </c>
    </row>
    <row r="14" spans="2:5" x14ac:dyDescent="0.25">
      <c r="C14" s="3"/>
    </row>
    <row r="15" spans="2:5" x14ac:dyDescent="0.25">
      <c r="B15" t="s">
        <v>31</v>
      </c>
      <c r="C15" s="4">
        <v>0.6</v>
      </c>
      <c r="D15" t="s">
        <v>22</v>
      </c>
    </row>
    <row r="16" spans="2:5" x14ac:dyDescent="0.25">
      <c r="C16" s="3"/>
    </row>
    <row r="17" spans="2:4" x14ac:dyDescent="0.25">
      <c r="B17" t="s">
        <v>4</v>
      </c>
      <c r="C17">
        <f>C13/((C10*C15)+C9)</f>
        <v>0.3125</v>
      </c>
    </row>
    <row r="18" spans="2:4" x14ac:dyDescent="0.25">
      <c r="B18" t="s">
        <v>6</v>
      </c>
      <c r="C18">
        <f>C17*C9</f>
        <v>312.5</v>
      </c>
    </row>
    <row r="19" spans="2:4" x14ac:dyDescent="0.25">
      <c r="B19" t="s">
        <v>5</v>
      </c>
      <c r="C19">
        <f>C15*C17</f>
        <v>0.1875</v>
      </c>
    </row>
    <row r="20" spans="2:4" x14ac:dyDescent="0.25">
      <c r="B20" t="s">
        <v>7</v>
      </c>
      <c r="C20">
        <f>C10*C19</f>
        <v>1687.5</v>
      </c>
    </row>
    <row r="22" spans="2:4" x14ac:dyDescent="0.25">
      <c r="B22" s="5" t="s">
        <v>16</v>
      </c>
    </row>
    <row r="24" spans="2:4" x14ac:dyDescent="0.25">
      <c r="B24" t="s">
        <v>27</v>
      </c>
      <c r="C24" s="1">
        <v>500</v>
      </c>
    </row>
    <row r="25" spans="2:4" x14ac:dyDescent="0.25">
      <c r="B25" t="s">
        <v>17</v>
      </c>
      <c r="C25" s="1">
        <v>5</v>
      </c>
      <c r="D25" t="s">
        <v>23</v>
      </c>
    </row>
    <row r="26" spans="2:4" x14ac:dyDescent="0.25">
      <c r="B26" t="s">
        <v>32</v>
      </c>
      <c r="C26">
        <f>C17 - (C25/10)*(C17-C19)</f>
        <v>0.25</v>
      </c>
    </row>
    <row r="27" spans="2:4" x14ac:dyDescent="0.25">
      <c r="B27" t="s">
        <v>33</v>
      </c>
      <c r="C27">
        <f>C26*C24</f>
        <v>125</v>
      </c>
    </row>
    <row r="28" spans="2:4" ht="15.75" thickBot="1" x14ac:dyDescent="0.3">
      <c r="B28" t="s">
        <v>28</v>
      </c>
      <c r="C28">
        <f>C24*C17</f>
        <v>156.25</v>
      </c>
    </row>
    <row r="29" spans="2:4" ht="15.75" thickBot="1" x14ac:dyDescent="0.3">
      <c r="B29" s="15" t="s">
        <v>9</v>
      </c>
      <c r="C29" s="18">
        <f>C28-C27</f>
        <v>31.25</v>
      </c>
    </row>
    <row r="30" spans="2:4" x14ac:dyDescent="0.25">
      <c r="B30" t="s">
        <v>29</v>
      </c>
      <c r="C30" s="14">
        <f>(C13-C29)/C6</f>
        <v>0.19687499999999999</v>
      </c>
    </row>
    <row r="32" spans="2:4" x14ac:dyDescent="0.25">
      <c r="B32" t="s">
        <v>10</v>
      </c>
      <c r="C32" s="1">
        <v>2</v>
      </c>
      <c r="D32" t="s">
        <v>24</v>
      </c>
    </row>
    <row r="33" spans="2:4" x14ac:dyDescent="0.25">
      <c r="B33" t="s">
        <v>11</v>
      </c>
      <c r="C33">
        <f>C32*C29</f>
        <v>62.5</v>
      </c>
    </row>
    <row r="35" spans="2:4" ht="15.75" thickBot="1" x14ac:dyDescent="0.3">
      <c r="B35" t="s">
        <v>12</v>
      </c>
      <c r="C35" s="6">
        <v>25000</v>
      </c>
      <c r="D35" t="s">
        <v>25</v>
      </c>
    </row>
    <row r="36" spans="2:4" ht="15.75" thickBot="1" x14ac:dyDescent="0.3">
      <c r="B36" s="15" t="s">
        <v>13</v>
      </c>
      <c r="C36" s="16">
        <f>C33*C35</f>
        <v>1562500</v>
      </c>
    </row>
    <row r="37" spans="2:4" x14ac:dyDescent="0.25">
      <c r="C37" s="7"/>
    </row>
    <row r="38" spans="2:4" ht="15.75" thickBot="1" x14ac:dyDescent="0.3">
      <c r="B38" t="s">
        <v>14</v>
      </c>
      <c r="C38" s="8">
        <v>50000</v>
      </c>
      <c r="D38" t="s">
        <v>26</v>
      </c>
    </row>
    <row r="39" spans="2:4" ht="15.75" thickBot="1" x14ac:dyDescent="0.3">
      <c r="B39" s="15" t="s">
        <v>15</v>
      </c>
      <c r="C39" s="17">
        <f>C33*C38</f>
        <v>3125000</v>
      </c>
    </row>
  </sheetData>
  <hyperlinks>
    <hyperlink ref="B3" r:id="rId1" display="http://www.bepress.com/bejeap/vol9/iss1/art40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2013-08-03T14:57:29Z</dcterms:modified>
</cp:coreProperties>
</file>